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6875" windowHeight="115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Rekapitulace!$G$35</definedName>
    <definedName name="Dodavka0">Položky!#REF!</definedName>
    <definedName name="HSV">Rekapitulace!$E$35</definedName>
    <definedName name="HSV0">Položky!#REF!</definedName>
    <definedName name="HZS">Rekapitulace!$I$35</definedName>
    <definedName name="HZS0">Položky!#REF!</definedName>
    <definedName name="JKSO">'Krycí list'!$G$2</definedName>
    <definedName name="MJ">'Krycí list'!$G$5</definedName>
    <definedName name="Mont">Rekapitulace!$H$35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Položky!$A$1:$G$435</definedName>
    <definedName name="_xlnm.Print_Area" localSheetId="1">Rekapitulace!$A$1:$I$42</definedName>
    <definedName name="PocetMJ">'Krycí list'!$G$6</definedName>
    <definedName name="Poznamka">'Krycí list'!$B$37</definedName>
    <definedName name="Projektant">'Krycí list'!$C$8</definedName>
    <definedName name="PSV">Rekapitulace!$F$35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15" i="1" l="1"/>
  <c r="BE434" i="3"/>
  <c r="BE435" i="3" s="1"/>
  <c r="I34" i="2" s="1"/>
  <c r="BC434" i="3"/>
  <c r="BC435" i="3" s="1"/>
  <c r="G34" i="2" s="1"/>
  <c r="BB434" i="3"/>
  <c r="BA434" i="3"/>
  <c r="BA435" i="3" s="1"/>
  <c r="E34" i="2" s="1"/>
  <c r="G434" i="3"/>
  <c r="BD434" i="3" s="1"/>
  <c r="BD435" i="3" s="1"/>
  <c r="H34" i="2" s="1"/>
  <c r="B34" i="2"/>
  <c r="A34" i="2"/>
  <c r="BB435" i="3"/>
  <c r="F34" i="2" s="1"/>
  <c r="G435" i="3"/>
  <c r="C435" i="3"/>
  <c r="BE430" i="3"/>
  <c r="BC430" i="3"/>
  <c r="BC432" i="3" s="1"/>
  <c r="G33" i="2" s="1"/>
  <c r="BB430" i="3"/>
  <c r="BB432" i="3" s="1"/>
  <c r="F33" i="2" s="1"/>
  <c r="BA430" i="3"/>
  <c r="BA432" i="3" s="1"/>
  <c r="E33" i="2" s="1"/>
  <c r="G430" i="3"/>
  <c r="G432" i="3" s="1"/>
  <c r="B33" i="2"/>
  <c r="A33" i="2"/>
  <c r="BE432" i="3"/>
  <c r="I33" i="2" s="1"/>
  <c r="C432" i="3"/>
  <c r="BE427" i="3"/>
  <c r="BE428" i="3" s="1"/>
  <c r="I32" i="2" s="1"/>
  <c r="BC427" i="3"/>
  <c r="BB427" i="3"/>
  <c r="BB428" i="3" s="1"/>
  <c r="F32" i="2" s="1"/>
  <c r="BA427" i="3"/>
  <c r="BA428" i="3" s="1"/>
  <c r="E32" i="2" s="1"/>
  <c r="G427" i="3"/>
  <c r="G428" i="3" s="1"/>
  <c r="B32" i="2"/>
  <c r="A32" i="2"/>
  <c r="BC428" i="3"/>
  <c r="G32" i="2" s="1"/>
  <c r="C428" i="3"/>
  <c r="BE422" i="3"/>
  <c r="BD422" i="3"/>
  <c r="BC422" i="3"/>
  <c r="BA422" i="3"/>
  <c r="G422" i="3"/>
  <c r="BB422" i="3" s="1"/>
  <c r="BE421" i="3"/>
  <c r="BE425" i="3" s="1"/>
  <c r="I31" i="2" s="1"/>
  <c r="BD421" i="3"/>
  <c r="BC421" i="3"/>
  <c r="BA421" i="3"/>
  <c r="BA425" i="3" s="1"/>
  <c r="E31" i="2" s="1"/>
  <c r="G421" i="3"/>
  <c r="G425" i="3" s="1"/>
  <c r="B31" i="2"/>
  <c r="A31" i="2"/>
  <c r="BC425" i="3"/>
  <c r="G31" i="2" s="1"/>
  <c r="C425" i="3"/>
  <c r="BE409" i="3"/>
  <c r="BD409" i="3"/>
  <c r="BC409" i="3"/>
  <c r="BA409" i="3"/>
  <c r="G409" i="3"/>
  <c r="BB409" i="3" s="1"/>
  <c r="BE407" i="3"/>
  <c r="BD407" i="3"/>
  <c r="BC407" i="3"/>
  <c r="BA407" i="3"/>
  <c r="G407" i="3"/>
  <c r="BB407" i="3" s="1"/>
  <c r="BE406" i="3"/>
  <c r="BD406" i="3"/>
  <c r="BC406" i="3"/>
  <c r="BA406" i="3"/>
  <c r="BA419" i="3" s="1"/>
  <c r="E30" i="2" s="1"/>
  <c r="G406" i="3"/>
  <c r="BB406" i="3" s="1"/>
  <c r="BE402" i="3"/>
  <c r="BE419" i="3" s="1"/>
  <c r="I30" i="2" s="1"/>
  <c r="BD402" i="3"/>
  <c r="BC402" i="3"/>
  <c r="BC419" i="3" s="1"/>
  <c r="G30" i="2" s="1"/>
  <c r="BA402" i="3"/>
  <c r="G402" i="3"/>
  <c r="B30" i="2"/>
  <c r="A30" i="2"/>
  <c r="C419" i="3"/>
  <c r="BE398" i="3"/>
  <c r="BD398" i="3"/>
  <c r="BC398" i="3"/>
  <c r="BA398" i="3"/>
  <c r="BA400" i="3" s="1"/>
  <c r="E29" i="2" s="1"/>
  <c r="G398" i="3"/>
  <c r="BB398" i="3" s="1"/>
  <c r="BE393" i="3"/>
  <c r="BE400" i="3" s="1"/>
  <c r="I29" i="2" s="1"/>
  <c r="BD393" i="3"/>
  <c r="BD400" i="3" s="1"/>
  <c r="H29" i="2" s="1"/>
  <c r="BC393" i="3"/>
  <c r="BC400" i="3" s="1"/>
  <c r="G29" i="2" s="1"/>
  <c r="BA393" i="3"/>
  <c r="G393" i="3"/>
  <c r="G400" i="3" s="1"/>
  <c r="B29" i="2"/>
  <c r="A29" i="2"/>
  <c r="C400" i="3"/>
  <c r="BE389" i="3"/>
  <c r="BD389" i="3"/>
  <c r="BC389" i="3"/>
  <c r="BA389" i="3"/>
  <c r="BA391" i="3" s="1"/>
  <c r="E28" i="2" s="1"/>
  <c r="G389" i="3"/>
  <c r="BB389" i="3" s="1"/>
  <c r="BE387" i="3"/>
  <c r="BE391" i="3" s="1"/>
  <c r="I28" i="2" s="1"/>
  <c r="BD387" i="3"/>
  <c r="BD391" i="3" s="1"/>
  <c r="H28" i="2" s="1"/>
  <c r="BC387" i="3"/>
  <c r="BC391" i="3" s="1"/>
  <c r="G28" i="2" s="1"/>
  <c r="BA387" i="3"/>
  <c r="G387" i="3"/>
  <c r="G391" i="3" s="1"/>
  <c r="B28" i="2"/>
  <c r="A28" i="2"/>
  <c r="C391" i="3"/>
  <c r="BE384" i="3"/>
  <c r="BD384" i="3"/>
  <c r="BC384" i="3"/>
  <c r="BA384" i="3"/>
  <c r="G384" i="3"/>
  <c r="BB384" i="3" s="1"/>
  <c r="BE381" i="3"/>
  <c r="BD381" i="3"/>
  <c r="BC381" i="3"/>
  <c r="BA381" i="3"/>
  <c r="G381" i="3"/>
  <c r="BB381" i="3" s="1"/>
  <c r="BE378" i="3"/>
  <c r="BD378" i="3"/>
  <c r="BC378" i="3"/>
  <c r="BA378" i="3"/>
  <c r="G378" i="3"/>
  <c r="BB378" i="3" s="1"/>
  <c r="BE376" i="3"/>
  <c r="BE385" i="3" s="1"/>
  <c r="I27" i="2" s="1"/>
  <c r="BD376" i="3"/>
  <c r="BC376" i="3"/>
  <c r="BA376" i="3"/>
  <c r="BA385" i="3" s="1"/>
  <c r="E27" i="2" s="1"/>
  <c r="G376" i="3"/>
  <c r="G385" i="3" s="1"/>
  <c r="B27" i="2"/>
  <c r="A27" i="2"/>
  <c r="BC385" i="3"/>
  <c r="G27" i="2" s="1"/>
  <c r="C385" i="3"/>
  <c r="BE373" i="3"/>
  <c r="BD373" i="3"/>
  <c r="BC373" i="3"/>
  <c r="BA373" i="3"/>
  <c r="G373" i="3"/>
  <c r="BB373" i="3" s="1"/>
  <c r="BE372" i="3"/>
  <c r="BE374" i="3" s="1"/>
  <c r="I26" i="2" s="1"/>
  <c r="BD372" i="3"/>
  <c r="BC372" i="3"/>
  <c r="BA372" i="3"/>
  <c r="BA374" i="3" s="1"/>
  <c r="E26" i="2" s="1"/>
  <c r="G372" i="3"/>
  <c r="G374" i="3" s="1"/>
  <c r="B26" i="2"/>
  <c r="A26" i="2"/>
  <c r="BC374" i="3"/>
  <c r="G26" i="2" s="1"/>
  <c r="C374" i="3"/>
  <c r="BE369" i="3"/>
  <c r="BD369" i="3"/>
  <c r="BC369" i="3"/>
  <c r="BA369" i="3"/>
  <c r="G369" i="3"/>
  <c r="BB369" i="3" s="1"/>
  <c r="BE368" i="3"/>
  <c r="BD368" i="3"/>
  <c r="BC368" i="3"/>
  <c r="BA368" i="3"/>
  <c r="G368" i="3"/>
  <c r="BB368" i="3" s="1"/>
  <c r="BE367" i="3"/>
  <c r="BD367" i="3"/>
  <c r="BC367" i="3"/>
  <c r="BA367" i="3"/>
  <c r="G367" i="3"/>
  <c r="BB367" i="3" s="1"/>
  <c r="BE366" i="3"/>
  <c r="BD366" i="3"/>
  <c r="BC366" i="3"/>
  <c r="BA366" i="3"/>
  <c r="G366" i="3"/>
  <c r="BB366" i="3" s="1"/>
  <c r="BE365" i="3"/>
  <c r="BD365" i="3"/>
  <c r="BC365" i="3"/>
  <c r="BA365" i="3"/>
  <c r="G365" i="3"/>
  <c r="BB365" i="3" s="1"/>
  <c r="BE364" i="3"/>
  <c r="BD364" i="3"/>
  <c r="BC364" i="3"/>
  <c r="BA364" i="3"/>
  <c r="G364" i="3"/>
  <c r="BB364" i="3" s="1"/>
  <c r="BE363" i="3"/>
  <c r="BD363" i="3"/>
  <c r="BC363" i="3"/>
  <c r="BA363" i="3"/>
  <c r="G363" i="3"/>
  <c r="BB363" i="3" s="1"/>
  <c r="BE360" i="3"/>
  <c r="BD360" i="3"/>
  <c r="BC360" i="3"/>
  <c r="BA360" i="3"/>
  <c r="G360" i="3"/>
  <c r="BB360" i="3" s="1"/>
  <c r="BE359" i="3"/>
  <c r="BD359" i="3"/>
  <c r="BC359" i="3"/>
  <c r="BA359" i="3"/>
  <c r="G359" i="3"/>
  <c r="BB359" i="3" s="1"/>
  <c r="BE358" i="3"/>
  <c r="BD358" i="3"/>
  <c r="BC358" i="3"/>
  <c r="BA358" i="3"/>
  <c r="G358" i="3"/>
  <c r="BB358" i="3" s="1"/>
  <c r="BE356" i="3"/>
  <c r="BD356" i="3"/>
  <c r="BC356" i="3"/>
  <c r="BA356" i="3"/>
  <c r="BA370" i="3" s="1"/>
  <c r="E25" i="2" s="1"/>
  <c r="G356" i="3"/>
  <c r="BB356" i="3" s="1"/>
  <c r="BE353" i="3"/>
  <c r="BE370" i="3" s="1"/>
  <c r="I25" i="2" s="1"/>
  <c r="BD353" i="3"/>
  <c r="BC353" i="3"/>
  <c r="BC370" i="3" s="1"/>
  <c r="G25" i="2" s="1"/>
  <c r="BA353" i="3"/>
  <c r="G353" i="3"/>
  <c r="B25" i="2"/>
  <c r="A25" i="2"/>
  <c r="C370" i="3"/>
  <c r="BE350" i="3"/>
  <c r="BD350" i="3"/>
  <c r="BC350" i="3"/>
  <c r="BA350" i="3"/>
  <c r="G350" i="3"/>
  <c r="BB350" i="3" s="1"/>
  <c r="BE348" i="3"/>
  <c r="BD348" i="3"/>
  <c r="BC348" i="3"/>
  <c r="BA348" i="3"/>
  <c r="G348" i="3"/>
  <c r="BB348" i="3" s="1"/>
  <c r="BE346" i="3"/>
  <c r="BD346" i="3"/>
  <c r="BC346" i="3"/>
  <c r="BA346" i="3"/>
  <c r="G346" i="3"/>
  <c r="BB346" i="3" s="1"/>
  <c r="BE345" i="3"/>
  <c r="BD345" i="3"/>
  <c r="BC345" i="3"/>
  <c r="BA345" i="3"/>
  <c r="G345" i="3"/>
  <c r="BB345" i="3" s="1"/>
  <c r="BE344" i="3"/>
  <c r="BD344" i="3"/>
  <c r="BC344" i="3"/>
  <c r="BA344" i="3"/>
  <c r="G344" i="3"/>
  <c r="BB344" i="3" s="1"/>
  <c r="BE342" i="3"/>
  <c r="BD342" i="3"/>
  <c r="BC342" i="3"/>
  <c r="BA342" i="3"/>
  <c r="G342" i="3"/>
  <c r="BB342" i="3" s="1"/>
  <c r="BE340" i="3"/>
  <c r="BD340" i="3"/>
  <c r="BC340" i="3"/>
  <c r="BA340" i="3"/>
  <c r="G340" i="3"/>
  <c r="BB340" i="3" s="1"/>
  <c r="BE338" i="3"/>
  <c r="BD338" i="3"/>
  <c r="BC338" i="3"/>
  <c r="BA338" i="3"/>
  <c r="G338" i="3"/>
  <c r="BB338" i="3" s="1"/>
  <c r="BE337" i="3"/>
  <c r="BD337" i="3"/>
  <c r="BC337" i="3"/>
  <c r="BA337" i="3"/>
  <c r="BA351" i="3" s="1"/>
  <c r="E24" i="2" s="1"/>
  <c r="G337" i="3"/>
  <c r="BB337" i="3" s="1"/>
  <c r="BE334" i="3"/>
  <c r="BE351" i="3" s="1"/>
  <c r="I24" i="2" s="1"/>
  <c r="BD334" i="3"/>
  <c r="BC334" i="3"/>
  <c r="BC351" i="3" s="1"/>
  <c r="G24" i="2" s="1"/>
  <c r="BA334" i="3"/>
  <c r="G334" i="3"/>
  <c r="B24" i="2"/>
  <c r="A24" i="2"/>
  <c r="C351" i="3"/>
  <c r="BE331" i="3"/>
  <c r="BD331" i="3"/>
  <c r="BC331" i="3"/>
  <c r="BA331" i="3"/>
  <c r="G331" i="3"/>
  <c r="BB331" i="3" s="1"/>
  <c r="BE329" i="3"/>
  <c r="BD329" i="3"/>
  <c r="BC329" i="3"/>
  <c r="BA329" i="3"/>
  <c r="G329" i="3"/>
  <c r="BB329" i="3" s="1"/>
  <c r="BE327" i="3"/>
  <c r="BD327" i="3"/>
  <c r="BC327" i="3"/>
  <c r="BA327" i="3"/>
  <c r="G327" i="3"/>
  <c r="BB327" i="3" s="1"/>
  <c r="BE325" i="3"/>
  <c r="BD325" i="3"/>
  <c r="BC325" i="3"/>
  <c r="BA325" i="3"/>
  <c r="G325" i="3"/>
  <c r="BB325" i="3" s="1"/>
  <c r="BE324" i="3"/>
  <c r="BD324" i="3"/>
  <c r="BC324" i="3"/>
  <c r="BA324" i="3"/>
  <c r="G324" i="3"/>
  <c r="BB324" i="3" s="1"/>
  <c r="BE323" i="3"/>
  <c r="BD323" i="3"/>
  <c r="BC323" i="3"/>
  <c r="BA323" i="3"/>
  <c r="G323" i="3"/>
  <c r="BB323" i="3" s="1"/>
  <c r="BE310" i="3"/>
  <c r="BD310" i="3"/>
  <c r="BC310" i="3"/>
  <c r="BA310" i="3"/>
  <c r="G310" i="3"/>
  <c r="BB310" i="3" s="1"/>
  <c r="BE309" i="3"/>
  <c r="BD309" i="3"/>
  <c r="BC309" i="3"/>
  <c r="BA309" i="3"/>
  <c r="G309" i="3"/>
  <c r="BB309" i="3" s="1"/>
  <c r="BE306" i="3"/>
  <c r="BD306" i="3"/>
  <c r="BC306" i="3"/>
  <c r="BA306" i="3"/>
  <c r="G306" i="3"/>
  <c r="BB306" i="3" s="1"/>
  <c r="BE303" i="3"/>
  <c r="BD303" i="3"/>
  <c r="BC303" i="3"/>
  <c r="BA303" i="3"/>
  <c r="G303" i="3"/>
  <c r="BB303" i="3" s="1"/>
  <c r="BE300" i="3"/>
  <c r="BD300" i="3"/>
  <c r="BC300" i="3"/>
  <c r="BA300" i="3"/>
  <c r="G300" i="3"/>
  <c r="BB300" i="3" s="1"/>
  <c r="BE297" i="3"/>
  <c r="BD297" i="3"/>
  <c r="BC297" i="3"/>
  <c r="BA297" i="3"/>
  <c r="G297" i="3"/>
  <c r="BB297" i="3" s="1"/>
  <c r="BE295" i="3"/>
  <c r="BD295" i="3"/>
  <c r="BC295" i="3"/>
  <c r="BA295" i="3"/>
  <c r="G295" i="3"/>
  <c r="BB295" i="3" s="1"/>
  <c r="BE293" i="3"/>
  <c r="BD293" i="3"/>
  <c r="BC293" i="3"/>
  <c r="BA293" i="3"/>
  <c r="G293" i="3"/>
  <c r="BB293" i="3" s="1"/>
  <c r="BE291" i="3"/>
  <c r="BD291" i="3"/>
  <c r="BC291" i="3"/>
  <c r="BA291" i="3"/>
  <c r="G291" i="3"/>
  <c r="BB291" i="3" s="1"/>
  <c r="BE289" i="3"/>
  <c r="BE332" i="3" s="1"/>
  <c r="I23" i="2" s="1"/>
  <c r="BD289" i="3"/>
  <c r="BC289" i="3"/>
  <c r="BA289" i="3"/>
  <c r="BA332" i="3" s="1"/>
  <c r="E23" i="2" s="1"/>
  <c r="G289" i="3"/>
  <c r="G332" i="3" s="1"/>
  <c r="B23" i="2"/>
  <c r="A23" i="2"/>
  <c r="BC332" i="3"/>
  <c r="G23" i="2" s="1"/>
  <c r="C332" i="3"/>
  <c r="BE286" i="3"/>
  <c r="BD286" i="3"/>
  <c r="BD287" i="3" s="1"/>
  <c r="H22" i="2" s="1"/>
  <c r="BC286" i="3"/>
  <c r="BA286" i="3"/>
  <c r="G286" i="3"/>
  <c r="G287" i="3" s="1"/>
  <c r="B22" i="2"/>
  <c r="A22" i="2"/>
  <c r="BE287" i="3"/>
  <c r="I22" i="2" s="1"/>
  <c r="BC287" i="3"/>
  <c r="G22" i="2" s="1"/>
  <c r="BA287" i="3"/>
  <c r="E22" i="2" s="1"/>
  <c r="C287" i="3"/>
  <c r="BE283" i="3"/>
  <c r="BD283" i="3"/>
  <c r="BC283" i="3"/>
  <c r="BA283" i="3"/>
  <c r="G283" i="3"/>
  <c r="BB283" i="3" s="1"/>
  <c r="BE282" i="3"/>
  <c r="BD282" i="3"/>
  <c r="BC282" i="3"/>
  <c r="BA282" i="3"/>
  <c r="G282" i="3"/>
  <c r="BB282" i="3" s="1"/>
  <c r="BE281" i="3"/>
  <c r="BD281" i="3"/>
  <c r="BC281" i="3"/>
  <c r="BA281" i="3"/>
  <c r="G281" i="3"/>
  <c r="BB281" i="3" s="1"/>
  <c r="BE280" i="3"/>
  <c r="BD280" i="3"/>
  <c r="BC280" i="3"/>
  <c r="BA280" i="3"/>
  <c r="G280" i="3"/>
  <c r="BB280" i="3" s="1"/>
  <c r="BE279" i="3"/>
  <c r="BD279" i="3"/>
  <c r="BC279" i="3"/>
  <c r="BA279" i="3"/>
  <c r="G279" i="3"/>
  <c r="BB279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6" i="3"/>
  <c r="BD276" i="3"/>
  <c r="BC276" i="3"/>
  <c r="BA276" i="3"/>
  <c r="G276" i="3"/>
  <c r="BB276" i="3" s="1"/>
  <c r="BE274" i="3"/>
  <c r="BD274" i="3"/>
  <c r="BC274" i="3"/>
  <c r="BA274" i="3"/>
  <c r="G274" i="3"/>
  <c r="BB274" i="3" s="1"/>
  <c r="BE272" i="3"/>
  <c r="BD272" i="3"/>
  <c r="BC272" i="3"/>
  <c r="BA272" i="3"/>
  <c r="G272" i="3"/>
  <c r="BB272" i="3" s="1"/>
  <c r="BE270" i="3"/>
  <c r="BE284" i="3" s="1"/>
  <c r="I21" i="2" s="1"/>
  <c r="BD270" i="3"/>
  <c r="BC270" i="3"/>
  <c r="BA270" i="3"/>
  <c r="BA284" i="3" s="1"/>
  <c r="E21" i="2" s="1"/>
  <c r="G270" i="3"/>
  <c r="BB270" i="3" s="1"/>
  <c r="BB284" i="3" s="1"/>
  <c r="F21" i="2" s="1"/>
  <c r="B21" i="2"/>
  <c r="A21" i="2"/>
  <c r="BC284" i="3"/>
  <c r="G21" i="2" s="1"/>
  <c r="C284" i="3"/>
  <c r="BE267" i="3"/>
  <c r="BD267" i="3"/>
  <c r="BD268" i="3" s="1"/>
  <c r="H20" i="2" s="1"/>
  <c r="BC267" i="3"/>
  <c r="BA267" i="3"/>
  <c r="G267" i="3"/>
  <c r="BB267" i="3" s="1"/>
  <c r="BB268" i="3" s="1"/>
  <c r="F20" i="2" s="1"/>
  <c r="B20" i="2"/>
  <c r="A20" i="2"/>
  <c r="BE268" i="3"/>
  <c r="I20" i="2" s="1"/>
  <c r="BC268" i="3"/>
  <c r="G20" i="2" s="1"/>
  <c r="BA268" i="3"/>
  <c r="E20" i="2" s="1"/>
  <c r="C268" i="3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B257" i="3" s="1"/>
  <c r="BE256" i="3"/>
  <c r="BD256" i="3"/>
  <c r="BC256" i="3"/>
  <c r="BA256" i="3"/>
  <c r="G256" i="3"/>
  <c r="BB256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2" i="3"/>
  <c r="BD252" i="3"/>
  <c r="BC252" i="3"/>
  <c r="BA252" i="3"/>
  <c r="G252" i="3"/>
  <c r="BB252" i="3" s="1"/>
  <c r="BE251" i="3"/>
  <c r="BD251" i="3"/>
  <c r="BC251" i="3"/>
  <c r="BA251" i="3"/>
  <c r="G251" i="3"/>
  <c r="BB251" i="3" s="1"/>
  <c r="BE250" i="3"/>
  <c r="BD250" i="3"/>
  <c r="BC250" i="3"/>
  <c r="BA250" i="3"/>
  <c r="G250" i="3"/>
  <c r="BB250" i="3" s="1"/>
  <c r="BE249" i="3"/>
  <c r="BD249" i="3"/>
  <c r="BC249" i="3"/>
  <c r="BC265" i="3" s="1"/>
  <c r="G19" i="2" s="1"/>
  <c r="BA249" i="3"/>
  <c r="BA265" i="3" s="1"/>
  <c r="E19" i="2" s="1"/>
  <c r="G249" i="3"/>
  <c r="BB249" i="3" s="1"/>
  <c r="B19" i="2"/>
  <c r="A19" i="2"/>
  <c r="BE265" i="3"/>
  <c r="I19" i="2" s="1"/>
  <c r="C265" i="3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8" i="3"/>
  <c r="BD238" i="3"/>
  <c r="BC238" i="3"/>
  <c r="BA238" i="3"/>
  <c r="G238" i="3"/>
  <c r="BB238" i="3" s="1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BA247" i="3" s="1"/>
  <c r="E18" i="2" s="1"/>
  <c r="G233" i="3"/>
  <c r="BB233" i="3" s="1"/>
  <c r="BE232" i="3"/>
  <c r="BE247" i="3" s="1"/>
  <c r="I18" i="2" s="1"/>
  <c r="BD232" i="3"/>
  <c r="BC232" i="3"/>
  <c r="BC247" i="3" s="1"/>
  <c r="G18" i="2" s="1"/>
  <c r="BA232" i="3"/>
  <c r="G232" i="3"/>
  <c r="BB232" i="3" s="1"/>
  <c r="B18" i="2"/>
  <c r="A18" i="2"/>
  <c r="C247" i="3"/>
  <c r="BE229" i="3"/>
  <c r="BD229" i="3"/>
  <c r="BC229" i="3"/>
  <c r="BA229" i="3"/>
  <c r="G229" i="3"/>
  <c r="BB229" i="3" s="1"/>
  <c r="BE227" i="3"/>
  <c r="BD227" i="3"/>
  <c r="BC227" i="3"/>
  <c r="BA227" i="3"/>
  <c r="G227" i="3"/>
  <c r="BB227" i="3" s="1"/>
  <c r="BE226" i="3"/>
  <c r="BD226" i="3"/>
  <c r="BC226" i="3"/>
  <c r="BA226" i="3"/>
  <c r="G226" i="3"/>
  <c r="BB226" i="3" s="1"/>
  <c r="BE224" i="3"/>
  <c r="BD224" i="3"/>
  <c r="BC224" i="3"/>
  <c r="BA224" i="3"/>
  <c r="G224" i="3"/>
  <c r="BB224" i="3" s="1"/>
  <c r="BE222" i="3"/>
  <c r="BD222" i="3"/>
  <c r="BC222" i="3"/>
  <c r="BA222" i="3"/>
  <c r="BA230" i="3" s="1"/>
  <c r="E17" i="2" s="1"/>
  <c r="G222" i="3"/>
  <c r="BB222" i="3" s="1"/>
  <c r="BE219" i="3"/>
  <c r="BE230" i="3" s="1"/>
  <c r="I17" i="2" s="1"/>
  <c r="BD219" i="3"/>
  <c r="BC219" i="3"/>
  <c r="BC230" i="3" s="1"/>
  <c r="G17" i="2" s="1"/>
  <c r="BA219" i="3"/>
  <c r="G219" i="3"/>
  <c r="BB219" i="3" s="1"/>
  <c r="B17" i="2"/>
  <c r="A17" i="2"/>
  <c r="C230" i="3"/>
  <c r="BE216" i="3"/>
  <c r="BD216" i="3"/>
  <c r="BC216" i="3"/>
  <c r="BA216" i="3"/>
  <c r="G216" i="3"/>
  <c r="BB216" i="3" s="1"/>
  <c r="BE214" i="3"/>
  <c r="BD214" i="3"/>
  <c r="BC214" i="3"/>
  <c r="BA214" i="3"/>
  <c r="G214" i="3"/>
  <c r="BB214" i="3" s="1"/>
  <c r="BE212" i="3"/>
  <c r="BD212" i="3"/>
  <c r="BC212" i="3"/>
  <c r="BA212" i="3"/>
  <c r="G212" i="3"/>
  <c r="BB212" i="3" s="1"/>
  <c r="BE210" i="3"/>
  <c r="BE217" i="3" s="1"/>
  <c r="I16" i="2" s="1"/>
  <c r="BD210" i="3"/>
  <c r="BC210" i="3"/>
  <c r="BA210" i="3"/>
  <c r="BA217" i="3" s="1"/>
  <c r="E16" i="2" s="1"/>
  <c r="G210" i="3"/>
  <c r="BB210" i="3" s="1"/>
  <c r="B16" i="2"/>
  <c r="A16" i="2"/>
  <c r="BC217" i="3"/>
  <c r="G16" i="2" s="1"/>
  <c r="C217" i="3"/>
  <c r="BE207" i="3"/>
  <c r="BD207" i="3"/>
  <c r="BD208" i="3" s="1"/>
  <c r="H15" i="2" s="1"/>
  <c r="BC207" i="3"/>
  <c r="BB207" i="3"/>
  <c r="BB208" i="3" s="1"/>
  <c r="F15" i="2" s="1"/>
  <c r="G207" i="3"/>
  <c r="BA207" i="3" s="1"/>
  <c r="BA208" i="3" s="1"/>
  <c r="E15" i="2" s="1"/>
  <c r="B15" i="2"/>
  <c r="A15" i="2"/>
  <c r="BE208" i="3"/>
  <c r="I15" i="2" s="1"/>
  <c r="BC208" i="3"/>
  <c r="G15" i="2" s="1"/>
  <c r="C208" i="3"/>
  <c r="BE204" i="3"/>
  <c r="BD204" i="3"/>
  <c r="BC204" i="3"/>
  <c r="BB204" i="3"/>
  <c r="G204" i="3"/>
  <c r="BA204" i="3" s="1"/>
  <c r="BE202" i="3"/>
  <c r="BD202" i="3"/>
  <c r="BC202" i="3"/>
  <c r="BC205" i="3" s="1"/>
  <c r="G14" i="2" s="1"/>
  <c r="BB202" i="3"/>
  <c r="G202" i="3"/>
  <c r="BA202" i="3" s="1"/>
  <c r="BE199" i="3"/>
  <c r="BD199" i="3"/>
  <c r="BD205" i="3" s="1"/>
  <c r="H14" i="2" s="1"/>
  <c r="BC199" i="3"/>
  <c r="BB199" i="3"/>
  <c r="G199" i="3"/>
  <c r="BA199" i="3" s="1"/>
  <c r="BA205" i="3" s="1"/>
  <c r="E14" i="2" s="1"/>
  <c r="B14" i="2"/>
  <c r="A14" i="2"/>
  <c r="BE205" i="3"/>
  <c r="I14" i="2" s="1"/>
  <c r="C205" i="3"/>
  <c r="BD195" i="3"/>
  <c r="BC195" i="3"/>
  <c r="BB195" i="3"/>
  <c r="BA195" i="3"/>
  <c r="G195" i="3"/>
  <c r="BE195" i="3" s="1"/>
  <c r="BD194" i="3"/>
  <c r="BC194" i="3"/>
  <c r="BB194" i="3"/>
  <c r="BA194" i="3"/>
  <c r="G194" i="3"/>
  <c r="BE194" i="3" s="1"/>
  <c r="BD193" i="3"/>
  <c r="BC193" i="3"/>
  <c r="BC197" i="3" s="1"/>
  <c r="G13" i="2" s="1"/>
  <c r="BB193" i="3"/>
  <c r="BA193" i="3"/>
  <c r="G193" i="3"/>
  <c r="BE193" i="3" s="1"/>
  <c r="BE191" i="3"/>
  <c r="BD191" i="3"/>
  <c r="BC191" i="3"/>
  <c r="BB191" i="3"/>
  <c r="G191" i="3"/>
  <c r="BA191" i="3" s="1"/>
  <c r="BA197" i="3" s="1"/>
  <c r="E13" i="2" s="1"/>
  <c r="B13" i="2"/>
  <c r="A13" i="2"/>
  <c r="C197" i="3"/>
  <c r="BE188" i="3"/>
  <c r="BD188" i="3"/>
  <c r="BC188" i="3"/>
  <c r="BB188" i="3"/>
  <c r="G188" i="3"/>
  <c r="BA188" i="3" s="1"/>
  <c r="BE187" i="3"/>
  <c r="BD187" i="3"/>
  <c r="BC187" i="3"/>
  <c r="BB187" i="3"/>
  <c r="G187" i="3"/>
  <c r="BA187" i="3" s="1"/>
  <c r="BE185" i="3"/>
  <c r="BD185" i="3"/>
  <c r="BC185" i="3"/>
  <c r="BB185" i="3"/>
  <c r="G185" i="3"/>
  <c r="BA185" i="3" s="1"/>
  <c r="BE184" i="3"/>
  <c r="BE189" i="3" s="1"/>
  <c r="I12" i="2" s="1"/>
  <c r="BD184" i="3"/>
  <c r="BC184" i="3"/>
  <c r="BB184" i="3"/>
  <c r="G184" i="3"/>
  <c r="BA184" i="3" s="1"/>
  <c r="B12" i="2"/>
  <c r="A12" i="2"/>
  <c r="BC189" i="3"/>
  <c r="G12" i="2" s="1"/>
  <c r="C189" i="3"/>
  <c r="BE179" i="3"/>
  <c r="BD179" i="3"/>
  <c r="BC179" i="3"/>
  <c r="BB179" i="3"/>
  <c r="G179" i="3"/>
  <c r="BA179" i="3" s="1"/>
  <c r="BE178" i="3"/>
  <c r="BD178" i="3"/>
  <c r="BC178" i="3"/>
  <c r="BB178" i="3"/>
  <c r="G178" i="3"/>
  <c r="BA178" i="3" s="1"/>
  <c r="BE176" i="3"/>
  <c r="BD176" i="3"/>
  <c r="BC176" i="3"/>
  <c r="BB176" i="3"/>
  <c r="G176" i="3"/>
  <c r="BA176" i="3" s="1"/>
  <c r="BE174" i="3"/>
  <c r="BD174" i="3"/>
  <c r="BC174" i="3"/>
  <c r="BB174" i="3"/>
  <c r="G174" i="3"/>
  <c r="BA174" i="3" s="1"/>
  <c r="BE172" i="3"/>
  <c r="BD172" i="3"/>
  <c r="BC172" i="3"/>
  <c r="BB172" i="3"/>
  <c r="G172" i="3"/>
  <c r="BA172" i="3" s="1"/>
  <c r="BE169" i="3"/>
  <c r="BD169" i="3"/>
  <c r="BC169" i="3"/>
  <c r="BB169" i="3"/>
  <c r="G169" i="3"/>
  <c r="BA169" i="3" s="1"/>
  <c r="BE166" i="3"/>
  <c r="BD166" i="3"/>
  <c r="BC166" i="3"/>
  <c r="BB166" i="3"/>
  <c r="G166" i="3"/>
  <c r="BA166" i="3" s="1"/>
  <c r="BE164" i="3"/>
  <c r="BD164" i="3"/>
  <c r="BC164" i="3"/>
  <c r="BB164" i="3"/>
  <c r="G164" i="3"/>
  <c r="BA164" i="3" s="1"/>
  <c r="BE162" i="3"/>
  <c r="BD162" i="3"/>
  <c r="BC162" i="3"/>
  <c r="BB162" i="3"/>
  <c r="G162" i="3"/>
  <c r="BA162" i="3" s="1"/>
  <c r="BE159" i="3"/>
  <c r="BD159" i="3"/>
  <c r="BC159" i="3"/>
  <c r="BB159" i="3"/>
  <c r="G159" i="3"/>
  <c r="BA159" i="3" s="1"/>
  <c r="BE157" i="3"/>
  <c r="BD157" i="3"/>
  <c r="BC157" i="3"/>
  <c r="BB157" i="3"/>
  <c r="G157" i="3"/>
  <c r="BA157" i="3" s="1"/>
  <c r="BE155" i="3"/>
  <c r="BD155" i="3"/>
  <c r="BC155" i="3"/>
  <c r="BB155" i="3"/>
  <c r="G155" i="3"/>
  <c r="BA155" i="3" s="1"/>
  <c r="BE153" i="3"/>
  <c r="BD153" i="3"/>
  <c r="BC153" i="3"/>
  <c r="BB153" i="3"/>
  <c r="G153" i="3"/>
  <c r="BA153" i="3" s="1"/>
  <c r="BE151" i="3"/>
  <c r="BD151" i="3"/>
  <c r="BC151" i="3"/>
  <c r="BB151" i="3"/>
  <c r="G151" i="3"/>
  <c r="BA151" i="3" s="1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 s="1"/>
  <c r="BE140" i="3"/>
  <c r="BD140" i="3"/>
  <c r="BC140" i="3"/>
  <c r="BB140" i="3"/>
  <c r="G140" i="3"/>
  <c r="BA140" i="3" s="1"/>
  <c r="BE135" i="3"/>
  <c r="BD135" i="3"/>
  <c r="BC135" i="3"/>
  <c r="BB135" i="3"/>
  <c r="G135" i="3"/>
  <c r="BA135" i="3" s="1"/>
  <c r="BE132" i="3"/>
  <c r="BD132" i="3"/>
  <c r="BC132" i="3"/>
  <c r="BB132" i="3"/>
  <c r="G132" i="3"/>
  <c r="BA132" i="3" s="1"/>
  <c r="BE130" i="3"/>
  <c r="BD130" i="3"/>
  <c r="BC130" i="3"/>
  <c r="BB130" i="3"/>
  <c r="BB182" i="3" s="1"/>
  <c r="F11" i="2" s="1"/>
  <c r="G130" i="3"/>
  <c r="BA130" i="3" s="1"/>
  <c r="BE107" i="3"/>
  <c r="BD107" i="3"/>
  <c r="BC107" i="3"/>
  <c r="BC182" i="3" s="1"/>
  <c r="G11" i="2" s="1"/>
  <c r="BB107" i="3"/>
  <c r="G107" i="3"/>
  <c r="BA107" i="3" s="1"/>
  <c r="BE105" i="3"/>
  <c r="BD105" i="3"/>
  <c r="BD182" i="3" s="1"/>
  <c r="H11" i="2" s="1"/>
  <c r="BC105" i="3"/>
  <c r="BB105" i="3"/>
  <c r="G105" i="3"/>
  <c r="BA105" i="3" s="1"/>
  <c r="BE103" i="3"/>
  <c r="BD103" i="3"/>
  <c r="BC103" i="3"/>
  <c r="BB103" i="3"/>
  <c r="BA103" i="3"/>
  <c r="G103" i="3"/>
  <c r="B11" i="2"/>
  <c r="A11" i="2"/>
  <c r="BE182" i="3"/>
  <c r="I11" i="2" s="1"/>
  <c r="BA182" i="3"/>
  <c r="E11" i="2" s="1"/>
  <c r="C182" i="3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90" i="3"/>
  <c r="BE101" i="3" s="1"/>
  <c r="I10" i="2" s="1"/>
  <c r="BD90" i="3"/>
  <c r="BC90" i="3"/>
  <c r="BB90" i="3"/>
  <c r="G90" i="3"/>
  <c r="BA90" i="3" s="1"/>
  <c r="BE88" i="3"/>
  <c r="BD88" i="3"/>
  <c r="BC88" i="3"/>
  <c r="BB88" i="3"/>
  <c r="G88" i="3"/>
  <c r="BA88" i="3" s="1"/>
  <c r="BE86" i="3"/>
  <c r="BD86" i="3"/>
  <c r="BD101" i="3" s="1"/>
  <c r="H10" i="2" s="1"/>
  <c r="BC86" i="3"/>
  <c r="BB86" i="3"/>
  <c r="BB101" i="3" s="1"/>
  <c r="F10" i="2" s="1"/>
  <c r="G86" i="3"/>
  <c r="BA86" i="3" s="1"/>
  <c r="B10" i="2"/>
  <c r="A10" i="2"/>
  <c r="BC101" i="3"/>
  <c r="G10" i="2" s="1"/>
  <c r="C101" i="3"/>
  <c r="BE81" i="3"/>
  <c r="BD81" i="3"/>
  <c r="BC81" i="3"/>
  <c r="BB81" i="3"/>
  <c r="G81" i="3"/>
  <c r="BA81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2" i="3"/>
  <c r="BD72" i="3"/>
  <c r="BC72" i="3"/>
  <c r="BB72" i="3"/>
  <c r="BA72" i="3"/>
  <c r="G72" i="3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E65" i="3"/>
  <c r="BD65" i="3"/>
  <c r="BC65" i="3"/>
  <c r="BB65" i="3"/>
  <c r="G65" i="3"/>
  <c r="BA65" i="3" s="1"/>
  <c r="BE63" i="3"/>
  <c r="BD63" i="3"/>
  <c r="BC63" i="3"/>
  <c r="BB63" i="3"/>
  <c r="G63" i="3"/>
  <c r="BA63" i="3" s="1"/>
  <c r="BE60" i="3"/>
  <c r="BD60" i="3"/>
  <c r="BC60" i="3"/>
  <c r="BB60" i="3"/>
  <c r="G60" i="3"/>
  <c r="BA60" i="3" s="1"/>
  <c r="BE58" i="3"/>
  <c r="BD58" i="3"/>
  <c r="BC58" i="3"/>
  <c r="BB58" i="3"/>
  <c r="G58" i="3"/>
  <c r="BA58" i="3" s="1"/>
  <c r="BE55" i="3"/>
  <c r="BD55" i="3"/>
  <c r="BC55" i="3"/>
  <c r="BB55" i="3"/>
  <c r="G55" i="3"/>
  <c r="BA55" i="3" s="1"/>
  <c r="BE53" i="3"/>
  <c r="BD53" i="3"/>
  <c r="BC53" i="3"/>
  <c r="BB53" i="3"/>
  <c r="BB84" i="3" s="1"/>
  <c r="F9" i="2" s="1"/>
  <c r="G53" i="3"/>
  <c r="BA53" i="3" s="1"/>
  <c r="BE46" i="3"/>
  <c r="BD46" i="3"/>
  <c r="BC46" i="3"/>
  <c r="BB46" i="3"/>
  <c r="G46" i="3"/>
  <c r="BA46" i="3" s="1"/>
  <c r="BE42" i="3"/>
  <c r="BE84" i="3" s="1"/>
  <c r="I9" i="2" s="1"/>
  <c r="BD42" i="3"/>
  <c r="BC42" i="3"/>
  <c r="BC84" i="3" s="1"/>
  <c r="G9" i="2" s="1"/>
  <c r="BB42" i="3"/>
  <c r="G42" i="3"/>
  <c r="BA42" i="3" s="1"/>
  <c r="B9" i="2"/>
  <c r="A9" i="2"/>
  <c r="BD84" i="3"/>
  <c r="H9" i="2" s="1"/>
  <c r="C84" i="3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5" i="3"/>
  <c r="BD35" i="3"/>
  <c r="BC35" i="3"/>
  <c r="BB35" i="3"/>
  <c r="G35" i="3"/>
  <c r="BA35" i="3" s="1"/>
  <c r="BE30" i="3"/>
  <c r="BE40" i="3" s="1"/>
  <c r="I8" i="2" s="1"/>
  <c r="BD30" i="3"/>
  <c r="BD40" i="3" s="1"/>
  <c r="H8" i="2" s="1"/>
  <c r="BC30" i="3"/>
  <c r="BB30" i="3"/>
  <c r="BB40" i="3" s="1"/>
  <c r="F8" i="2" s="1"/>
  <c r="G30" i="3"/>
  <c r="BA30" i="3" s="1"/>
  <c r="B8" i="2"/>
  <c r="A8" i="2"/>
  <c r="BC40" i="3"/>
  <c r="G8" i="2" s="1"/>
  <c r="C40" i="3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BA12" i="3"/>
  <c r="G12" i="3"/>
  <c r="BE10" i="3"/>
  <c r="BD10" i="3"/>
  <c r="BC10" i="3"/>
  <c r="BB10" i="3"/>
  <c r="G10" i="3"/>
  <c r="BA10" i="3" s="1"/>
  <c r="BE8" i="3"/>
  <c r="BE28" i="3" s="1"/>
  <c r="I7" i="2" s="1"/>
  <c r="BD8" i="3"/>
  <c r="BC8" i="3"/>
  <c r="BC28" i="3" s="1"/>
  <c r="G7" i="2" s="1"/>
  <c r="BB8" i="3"/>
  <c r="BB28" i="3" s="1"/>
  <c r="F7" i="2" s="1"/>
  <c r="G8" i="3"/>
  <c r="BA8" i="3" s="1"/>
  <c r="B7" i="2"/>
  <c r="A7" i="2"/>
  <c r="BD28" i="3"/>
  <c r="H7" i="2" s="1"/>
  <c r="C28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35" i="2" l="1"/>
  <c r="C18" i="1" s="1"/>
  <c r="G182" i="3"/>
  <c r="BD189" i="3"/>
  <c r="H12" i="2" s="1"/>
  <c r="BD197" i="3"/>
  <c r="H13" i="2" s="1"/>
  <c r="BD217" i="3"/>
  <c r="H16" i="2" s="1"/>
  <c r="BB265" i="3"/>
  <c r="F19" i="2" s="1"/>
  <c r="BD284" i="3"/>
  <c r="H21" i="2" s="1"/>
  <c r="BD332" i="3"/>
  <c r="H23" i="2" s="1"/>
  <c r="BD374" i="3"/>
  <c r="H26" i="2" s="1"/>
  <c r="BD385" i="3"/>
  <c r="H27" i="2" s="1"/>
  <c r="BD425" i="3"/>
  <c r="H31" i="2" s="1"/>
  <c r="G28" i="3"/>
  <c r="BA40" i="3"/>
  <c r="E8" i="2" s="1"/>
  <c r="G84" i="3"/>
  <c r="BA101" i="3"/>
  <c r="E10" i="2" s="1"/>
  <c r="BB189" i="3"/>
  <c r="F12" i="2" s="1"/>
  <c r="BB197" i="3"/>
  <c r="F13" i="2" s="1"/>
  <c r="BE197" i="3"/>
  <c r="I13" i="2" s="1"/>
  <c r="I35" i="2" s="1"/>
  <c r="C21" i="1" s="1"/>
  <c r="BD230" i="3"/>
  <c r="H17" i="2" s="1"/>
  <c r="BD247" i="3"/>
  <c r="H18" i="2" s="1"/>
  <c r="BD351" i="3"/>
  <c r="H24" i="2" s="1"/>
  <c r="BD370" i="3"/>
  <c r="H25" i="2" s="1"/>
  <c r="BD419" i="3"/>
  <c r="H30" i="2" s="1"/>
  <c r="G40" i="3"/>
  <c r="G101" i="3"/>
  <c r="BB205" i="3"/>
  <c r="F14" i="2" s="1"/>
  <c r="BD265" i="3"/>
  <c r="H19" i="2" s="1"/>
  <c r="G351" i="3"/>
  <c r="G370" i="3"/>
  <c r="G419" i="3"/>
  <c r="BA28" i="3"/>
  <c r="E7" i="2" s="1"/>
  <c r="BA84" i="3"/>
  <c r="E9" i="2" s="1"/>
  <c r="BA189" i="3"/>
  <c r="E12" i="2" s="1"/>
  <c r="BB217" i="3"/>
  <c r="F16" i="2" s="1"/>
  <c r="BB230" i="3"/>
  <c r="F17" i="2" s="1"/>
  <c r="BB247" i="3"/>
  <c r="F18" i="2" s="1"/>
  <c r="G189" i="3"/>
  <c r="G197" i="3"/>
  <c r="G205" i="3"/>
  <c r="G208" i="3"/>
  <c r="G217" i="3"/>
  <c r="G230" i="3"/>
  <c r="G247" i="3"/>
  <c r="G265" i="3"/>
  <c r="G268" i="3"/>
  <c r="G284" i="3"/>
  <c r="BB286" i="3"/>
  <c r="BB287" i="3" s="1"/>
  <c r="F22" i="2" s="1"/>
  <c r="BB289" i="3"/>
  <c r="BB332" i="3" s="1"/>
  <c r="F23" i="2" s="1"/>
  <c r="BB334" i="3"/>
  <c r="BB351" i="3" s="1"/>
  <c r="F24" i="2" s="1"/>
  <c r="BB353" i="3"/>
  <c r="BB370" i="3" s="1"/>
  <c r="F25" i="2" s="1"/>
  <c r="BB372" i="3"/>
  <c r="BB374" i="3" s="1"/>
  <c r="F26" i="2" s="1"/>
  <c r="BB376" i="3"/>
  <c r="BB385" i="3" s="1"/>
  <c r="F27" i="2" s="1"/>
  <c r="BB387" i="3"/>
  <c r="BB391" i="3" s="1"/>
  <c r="F28" i="2" s="1"/>
  <c r="BB393" i="3"/>
  <c r="BB400" i="3" s="1"/>
  <c r="F29" i="2" s="1"/>
  <c r="BB402" i="3"/>
  <c r="BB419" i="3" s="1"/>
  <c r="F30" i="2" s="1"/>
  <c r="BB421" i="3"/>
  <c r="BB425" i="3" s="1"/>
  <c r="F31" i="2" s="1"/>
  <c r="BD427" i="3"/>
  <c r="BD428" i="3" s="1"/>
  <c r="H32" i="2" s="1"/>
  <c r="BD430" i="3"/>
  <c r="BD432" i="3" s="1"/>
  <c r="H33" i="2" s="1"/>
  <c r="F35" i="2" l="1"/>
  <c r="C16" i="1" s="1"/>
  <c r="H35" i="2"/>
  <c r="C17" i="1" s="1"/>
  <c r="E35" i="2"/>
  <c r="G40" i="2" l="1"/>
  <c r="I40" i="2" s="1"/>
  <c r="C15" i="1"/>
  <c r="C19" i="1" s="1"/>
  <c r="C22" i="1" s="1"/>
  <c r="H41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<sst xmlns="http://schemas.openxmlformats.org/spreadsheetml/2006/main" count="1139" uniqueCount="687">
  <si>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</si>
  <si>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</si>
  <si>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</si>
  <si>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</si>
  <si>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</si>
  <si>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</si>
  <si>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</si>
  <si>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</si>
  <si>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</si>
  <si>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</si>
  <si>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</si>
  <si>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</si>
  <si>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</si>
  <si>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</si>
  <si>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</si>
  <si>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</si>
  <si>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</si>
  <si>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</si>
  <si>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</si>
  <si>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</si>
  <si>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</si>
  <si>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</si>
  <si>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</si>
  <si>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</si>
  <si>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</si>
  <si>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</si>
  <si>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</si>
  <si>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</si>
  <si>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</si>
  <si>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</si>
  <si>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</si>
  <si>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</si>
  <si>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</si>
  <si>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</si>
  <si>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</si>
  <si>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</si>
  <si>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</si>
  <si>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</si>
  <si>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</si>
  <si>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</si>
  <si>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</si>
  <si>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</si>
  <si>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</si>
  <si>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</si>
  <si>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</si>
  <si>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</si>
  <si>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</si>
  <si>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</si>
  <si>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</si>
  <si>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</si>
  <si>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</si>
  <si>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</si>
  <si>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</si>
  <si>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</si>
  <si>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</si>
  <si>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</si>
  <si>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</si>
  <si>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</si>
  <si>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</si>
  <si>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</si>
  <si>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</si>
  <si>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</si>
  <si>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</si>
  <si>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</si>
  <si>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</si>
  <si>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</si>
  <si>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</si>
  <si>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</si>
  <si>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</si>
  <si>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</si>
  <si>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</si>
  <si>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</si>
  <si>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</si>
  <si>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</si>
  <si>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</si>
  <si>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</si>
  <si>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</si>
  <si>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</si>
  <si>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</si>
  <si>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O171</t>
  </si>
  <si>
    <t>ŽELEZNÁ RUDA - VÝJEZDOVÉ  STATOVIŠTĚ  ZZSPK</t>
  </si>
  <si>
    <t>01</t>
  </si>
  <si>
    <t>Vlastní objekt - výjezdové stanoviště</t>
  </si>
  <si>
    <t>131201101R00</t>
  </si>
  <si>
    <t xml:space="preserve">Hloubení nezapažených jam v hor.3 do 100 m3 </t>
  </si>
  <si>
    <t>m3</t>
  </si>
  <si>
    <t>13,1*8,05*0,3</t>
  </si>
  <si>
    <t>131201109R00</t>
  </si>
  <si>
    <t xml:space="preserve">Příplatek za lepivost - hloubení nezap.jam v hor.3 </t>
  </si>
  <si>
    <t>31,6365*0,5</t>
  </si>
  <si>
    <t>132201101R00</t>
  </si>
  <si>
    <t xml:space="preserve">Hloubení rýh šířky do 60 cm v hor.3 do 100 m3 </t>
  </si>
  <si>
    <t>6,75*0,5*0,7</t>
  </si>
  <si>
    <t>132201192R00</t>
  </si>
  <si>
    <t xml:space="preserve">Příplatek za hloubení rýh ve vodě v hor.3 do 100m3 </t>
  </si>
  <si>
    <t>2,3625*0,5</t>
  </si>
  <si>
    <t>132201201R00</t>
  </si>
  <si>
    <t xml:space="preserve">Hloubení rýh šířky do 200 cm v hor.3 do 100 m3 </t>
  </si>
  <si>
    <t>(13,1+6,75)*2*0,65*1,0</t>
  </si>
  <si>
    <t>132201209R00</t>
  </si>
  <si>
    <t xml:space="preserve">Příplatek za lepivost - hloubení rýh 200cm v hor.3 </t>
  </si>
  <si>
    <t>25,805*0,5</t>
  </si>
  <si>
    <t>139711101R00</t>
  </si>
  <si>
    <t>Vykopávka v uzavřených prostorách v hor.1-4 (pro ZTI )</t>
  </si>
  <si>
    <t>ležatá kanalizace  (cca):9,5*0,7*0,4</t>
  </si>
  <si>
    <t>162701105R00</t>
  </si>
  <si>
    <t xml:space="preserve">Vodorovné přemístění výkopku z hor.1-4 do 10000 m </t>
  </si>
  <si>
    <t>vytlačená kubatura:31,6365+25,805+2,3625</t>
  </si>
  <si>
    <t>171204111R00</t>
  </si>
  <si>
    <t xml:space="preserve">Ulozeni sypaniny bez zhut na skl </t>
  </si>
  <si>
    <t>175101101R00</t>
  </si>
  <si>
    <t xml:space="preserve">Obsyp potrubí bez prohození sypaniny </t>
  </si>
  <si>
    <t>2,66</t>
  </si>
  <si>
    <t>175101109R00</t>
  </si>
  <si>
    <t xml:space="preserve">Příplatek za prohození sypaniny pro obsyp potrubí </t>
  </si>
  <si>
    <t>27</t>
  </si>
  <si>
    <t>Základy</t>
  </si>
  <si>
    <t>274313611R00</t>
  </si>
  <si>
    <t xml:space="preserve">Beton základových pasů prostý B 20 (C 16/20) </t>
  </si>
  <si>
    <t>-1,45:(13,1+6,75)*2*0,65*1,3</t>
  </si>
  <si>
    <t>-1,15:6,75*0,5*1,0</t>
  </si>
  <si>
    <t>Mezisoučet</t>
  </si>
  <si>
    <t>betonáž do výkopu:36,9215*0,035</t>
  </si>
  <si>
    <t>274351215R00</t>
  </si>
  <si>
    <t xml:space="preserve">Bednění stěn základových pasů - zřízení </t>
  </si>
  <si>
    <t>m2</t>
  </si>
  <si>
    <t>(8,05+13,1)*2*0,4</t>
  </si>
  <si>
    <t>(6,75*2+9,0+2,3)*2*0,4</t>
  </si>
  <si>
    <t>274351216R00</t>
  </si>
  <si>
    <t xml:space="preserve">Bednění stěn základových pasů - odstranění </t>
  </si>
  <si>
    <t>274353141R00</t>
  </si>
  <si>
    <t>Bednění kotev.otvorů pasů do 0,17 m2, hl. 1 m prostupy ZTI</t>
  </si>
  <si>
    <t>kus</t>
  </si>
  <si>
    <t>3</t>
  </si>
  <si>
    <t>Svislé a kompletní konstrukce</t>
  </si>
  <si>
    <t>311238115R00</t>
  </si>
  <si>
    <t xml:space="preserve">Zdivo POROTHERM 30 P+D P10 na MVC 5, tl. 300 mm </t>
  </si>
  <si>
    <t>1.N.P.:7,0*3,7-1,3*2,1</t>
  </si>
  <si>
    <t>2.N.P. ("špic"):(5,0*1,6)/2</t>
  </si>
  <si>
    <t>atika:5,5*0,5*2</t>
  </si>
  <si>
    <t>311238218R00</t>
  </si>
  <si>
    <t xml:space="preserve">Zdivo POROTHERM 44 P+D P10 na MVC 5, tl. 440 mm </t>
  </si>
  <si>
    <t>1.N.P.:(7,9+12,0)*2*3,7</t>
  </si>
  <si>
    <t>-(2,5*3,0*2+1,2*1,5*4+1,5*3,0)</t>
  </si>
  <si>
    <t>2.N.P.:(7,9+12,0)*2*(1,9+2,45)/2</t>
  </si>
  <si>
    <t>-(1,2*0,6*4+1,2*1,35*2)</t>
  </si>
  <si>
    <t>317168123R00</t>
  </si>
  <si>
    <t xml:space="preserve">Překlad POROTHERM plochý 145x71x1500 mm </t>
  </si>
  <si>
    <t>2.N.P.:1</t>
  </si>
  <si>
    <t>317168132R00</t>
  </si>
  <si>
    <t xml:space="preserve">Překlad POROTHERM 7 vysoký 70x235x1500 mm </t>
  </si>
  <si>
    <t>1.N.P.:5*4</t>
  </si>
  <si>
    <t>2.N.P.:5*2</t>
  </si>
  <si>
    <t>317168133R00</t>
  </si>
  <si>
    <t xml:space="preserve">Překlad POROTHERM 7 vysoký 70x235x1750 mm </t>
  </si>
  <si>
    <t>1.N.P.:5+4</t>
  </si>
  <si>
    <t>317234410R00</t>
  </si>
  <si>
    <t xml:space="preserve">Vyzdívka mezi nosníky cihlami pálenými na MC </t>
  </si>
  <si>
    <t>1.N.P.:2,8*2*0,45*0,16</t>
  </si>
  <si>
    <t>2.N.P.:(3,1*2)*0,45*0,12</t>
  </si>
  <si>
    <t>317941121RT3</t>
  </si>
  <si>
    <t>Osazení ocelových válcovaných nosníků do č.12 včetně dodávky profilu I č.12</t>
  </si>
  <si>
    <t>t</t>
  </si>
  <si>
    <t>2.N.P.:(3,1*3*2)*0,01115</t>
  </si>
  <si>
    <t>317941123RT3</t>
  </si>
  <si>
    <t>Osazení ocelových válcovaných nosníků  č.14-22 včetně dodávky profilu I č.16</t>
  </si>
  <si>
    <t>1.N.P.:2,8*2*3*0,01790</t>
  </si>
  <si>
    <t>317941123RU2</t>
  </si>
  <si>
    <t>Osazení ocelových válcovaných nosníků  č.14-22 včetně dodávky profilu U č.14</t>
  </si>
  <si>
    <t>svařenec 2 x U - pozednice štít cca:0,9*2*2*0,016</t>
  </si>
  <si>
    <t>317998113R00</t>
  </si>
  <si>
    <t xml:space="preserve">Izolace mezi překlady polystyren tl. 80 mm </t>
  </si>
  <si>
    <t>m</t>
  </si>
  <si>
    <t>I.N.P.:2,8*2+1,5*4+1,75</t>
  </si>
  <si>
    <t>2.N.P.:3,1*2+1,5*2</t>
  </si>
  <si>
    <t>342255024R00</t>
  </si>
  <si>
    <t xml:space="preserve">Příčky z desek Ytong tl. 10 cm </t>
  </si>
  <si>
    <t>2.N.P.- část.záchr. služby:(7,05+3,0+2,0*2+6,3+4,95+1,0+1,3)*2,7</t>
  </si>
  <si>
    <t>odp.otv.:-(0,7*4+0,8*3)*2,0</t>
  </si>
  <si>
    <t>342255028R00</t>
  </si>
  <si>
    <t xml:space="preserve">Příčky z desek Ytong tl. 15 cm </t>
  </si>
  <si>
    <t>2.N.P.:7,05*2,6-1,2*2,0</t>
  </si>
  <si>
    <t>342265132RT6</t>
  </si>
  <si>
    <t>Úprava podkroví sádrokarton. na ocel. rošt vodor. desky protipožární tl. 12,5 mm, bez izolace</t>
  </si>
  <si>
    <t>2.N.P.:7,05*12,1</t>
  </si>
  <si>
    <t>342948111R00</t>
  </si>
  <si>
    <t xml:space="preserve">Ukotvení příček k cihel.konstr. kotvami na hmožd. </t>
  </si>
  <si>
    <t>2,6*7</t>
  </si>
  <si>
    <t>346244381R00</t>
  </si>
  <si>
    <t xml:space="preserve">Plentování ocelových nosníků výšky do 20 cm </t>
  </si>
  <si>
    <t>1.N.P.:2,8*2*2*0,16</t>
  </si>
  <si>
    <t>2.N.P.:(3,1*2)*2*0,12</t>
  </si>
  <si>
    <t>4</t>
  </si>
  <si>
    <t>Vodorovné konstrukce</t>
  </si>
  <si>
    <t>411112111U00</t>
  </si>
  <si>
    <t xml:space="preserve">Strop BSK PLUS tl 22cm -3,4m </t>
  </si>
  <si>
    <t>3,05*2,5</t>
  </si>
  <si>
    <t>411113220U00</t>
  </si>
  <si>
    <t xml:space="preserve">Strop BSK STANDARD tl 25cm 7,4m </t>
  </si>
  <si>
    <t>7,0*9,2</t>
  </si>
  <si>
    <t>411351103R00</t>
  </si>
  <si>
    <t xml:space="preserve">Bednění stropů pod vložky z tvárnic - zřízení </t>
  </si>
  <si>
    <t>7,625+64,4</t>
  </si>
  <si>
    <t>411351104R00</t>
  </si>
  <si>
    <t xml:space="preserve">Bednění stropů pod vložky z tvárnic - odstranění </t>
  </si>
  <si>
    <t>417388132R00</t>
  </si>
  <si>
    <t xml:space="preserve">Věnec vnější pro PTH zeď tl. 440, tl.stropu 210 mm </t>
  </si>
  <si>
    <t>2.N.P.:(8,0+12,1)*2</t>
  </si>
  <si>
    <t>417388134R00</t>
  </si>
  <si>
    <t xml:space="preserve">Věnec vnější pro PTH zeď tl. 440, tl.stropu 250 mm </t>
  </si>
  <si>
    <t>1.N.P.:(7,9+12,0)*2</t>
  </si>
  <si>
    <t>417388174R00</t>
  </si>
  <si>
    <t xml:space="preserve">Věnec vnitřní pro PTH zeď tl.300, tl.stropu 250 mm </t>
  </si>
  <si>
    <t>1.N.P.:7,0</t>
  </si>
  <si>
    <t>434100001RA0</t>
  </si>
  <si>
    <t>Schodiště ze železobetonu kompletní (vč. zábradlí)</t>
  </si>
  <si>
    <t>m DVČ</t>
  </si>
  <si>
    <t>1.N.P.:3,3*2</t>
  </si>
  <si>
    <t>6</t>
  </si>
  <si>
    <t>Úpravy povrchu, podlahy</t>
  </si>
  <si>
    <t>611425133R00</t>
  </si>
  <si>
    <t xml:space="preserve">Omítka vnitřní schodišťových konstr., MVC, štuková </t>
  </si>
  <si>
    <t>3,5*1,2*2+2,5*1,2</t>
  </si>
  <si>
    <t>611473112R00</t>
  </si>
  <si>
    <t xml:space="preserve">Omítka vnitřní stropů ze suché směsi, štuková </t>
  </si>
  <si>
    <t>1.N.P.:3,05*2,4+64,4</t>
  </si>
  <si>
    <t>612421637R00</t>
  </si>
  <si>
    <t xml:space="preserve">Omítka vnitřní zdiva, MVC, štuková </t>
  </si>
  <si>
    <t>1.N.P.:</t>
  </si>
  <si>
    <t>1.26:(7,0+9,2)*2*3,55</t>
  </si>
  <si>
    <t>1.27:(7,0+2,5)*2*3,55</t>
  </si>
  <si>
    <t>ostění:(1,2+1,5*2)*0,2*4+(1,4+2,1*2)*0,2</t>
  </si>
  <si>
    <t>odp. otv.:-(1,2*1,5*4+1,3*2,0+1,2*2,0+2,5*3,0*2)</t>
  </si>
  <si>
    <t>2.N.P.  SZS:</t>
  </si>
  <si>
    <t>2.16:(7,05+2,5)*2*2,6</t>
  </si>
  <si>
    <t>2.17:(4,95+1,2)*2*2,6</t>
  </si>
  <si>
    <t>2.18:(4,95+5,0)*2*2,6</t>
  </si>
  <si>
    <t>2.19:(2,0+2,0)*2*2,6</t>
  </si>
  <si>
    <t>2.20:(2,0+2,05)*2*2,6</t>
  </si>
  <si>
    <t>2.21:(2,0+2,05)*2*2,6</t>
  </si>
  <si>
    <t>2.22:(3,45+3,0)*2*2,6</t>
  </si>
  <si>
    <t>2.23:(3,5+3,0)*2*2,6</t>
  </si>
  <si>
    <t>2,24:(0,9+1,2)*2*2,6</t>
  </si>
  <si>
    <t>ostění:(1,2+0,6*2)*0,2*4+(1,2+1,35*2)*0,2*2</t>
  </si>
  <si>
    <t>odp. zešikmení:-(7,0+3,45+3,5)*0,5</t>
  </si>
  <si>
    <t>odp. otv.:-(1,2*0,6*4+1,2*1,35*2)</t>
  </si>
  <si>
    <t>-(0,7*2,0*8+0,8*2,0*6+1,2*2,0*2)</t>
  </si>
  <si>
    <t>odp. obklady:-24,12</t>
  </si>
  <si>
    <t>612473181R00</t>
  </si>
  <si>
    <t xml:space="preserve">Omítka vnitřního zdiva ze suché směsi, hladká </t>
  </si>
  <si>
    <t>pod pbklady:24,12</t>
  </si>
  <si>
    <t>622311153RT3</t>
  </si>
  <si>
    <t>Zateplovací systém, ostění, EPS F tl. 30 mm s omítkou silikonovou vč. lišt</t>
  </si>
  <si>
    <t>(1,2+0,6*2)*0,2*4</t>
  </si>
  <si>
    <t>(1,2+1,35*2)*0,2*2</t>
  </si>
  <si>
    <t>622312131RT3</t>
  </si>
  <si>
    <t>Zateplovací syst., fasáda, EPS F tl. 60 mm s omítkou silikonovou vč. lišt</t>
  </si>
  <si>
    <t>8,07*2,2*2</t>
  </si>
  <si>
    <t>4,5*(2,2+2,8)/2*2+4,1*2,8</t>
  </si>
  <si>
    <t>4,5*(2,7+3,3)/2*2+4,1*3,3</t>
  </si>
  <si>
    <t>622421143R00</t>
  </si>
  <si>
    <t xml:space="preserve">Omítka vnější stěn, MVC, štuková, složitost 1-2 </t>
  </si>
  <si>
    <t>(7,9+12,9)*2*4,8</t>
  </si>
  <si>
    <t>ostění:(2,5+3,0*2)*0,45*2</t>
  </si>
  <si>
    <t>(1,2+1,5*2)*0,2*4</t>
  </si>
  <si>
    <t>(1,5+3,0*2)*0,35</t>
  </si>
  <si>
    <t>odp. otv.:-(2,5*3,0*2+1,2*1,5*4+1,5*3,0)</t>
  </si>
  <si>
    <t>622471317RS8</t>
  </si>
  <si>
    <t xml:space="preserve">Nátěr nebo nástřik stěn vnějších, složitost 1 - 2 </t>
  </si>
  <si>
    <t>631313611R00</t>
  </si>
  <si>
    <t xml:space="preserve">Mazanina betonová tl. 8 - 12 cm C 16/20  (B 20) </t>
  </si>
  <si>
    <t>podkladní:(6,75*9,0+6,75*2,3)*0,1</t>
  </si>
  <si>
    <t>1.N.P. vrchní:(64,4+17,5)*0,1</t>
  </si>
  <si>
    <t>631319173R00</t>
  </si>
  <si>
    <t xml:space="preserve">Příplatek za stržení povrchu mazaniny tl. 12 cm </t>
  </si>
  <si>
    <t>631361921RT4</t>
  </si>
  <si>
    <t>Výztuž mazanin svařovanou sítí z drátů tažených svařovaná síť - drát 6,0 mm, oka 100/100 mm</t>
  </si>
  <si>
    <t>podkladní:(6,75*9,0+6,75*2,3)*0,0044</t>
  </si>
  <si>
    <t>631571003R00</t>
  </si>
  <si>
    <t>Násyp ze štěrkopísku 0 - 32,  zpevňující štěrk</t>
  </si>
  <si>
    <t>štěrk:(6,75*9,0+6,75*2,3)*0,2</t>
  </si>
  <si>
    <t>631571004R00</t>
  </si>
  <si>
    <t xml:space="preserve">Násyp ze štěrkopísku 0 - 32, tř. I </t>
  </si>
  <si>
    <t>pod okap. chodník:22,15*0,15</t>
  </si>
  <si>
    <t>632451024R00</t>
  </si>
  <si>
    <t xml:space="preserve">Vyrovnávací potěr MC 15, v pásu, tl. 50 mm </t>
  </si>
  <si>
    <t>1.N.P.:1,2*4*0,45</t>
  </si>
  <si>
    <t>2.N.P. SZS:1,2*6*0,45</t>
  </si>
  <si>
    <t>632451136R00</t>
  </si>
  <si>
    <t xml:space="preserve">Potěr pískocementový hlazený dřev. hlad. tl. 50 mm </t>
  </si>
  <si>
    <t>2.N.P. :(1,2+3,1)*2,55+5,9+23,0+4,0+4,1*2+10,3+10,5+1,08</t>
  </si>
  <si>
    <t>632921913R00</t>
  </si>
  <si>
    <t xml:space="preserve">Dlažba z dlaždic betonových do písku, tl. 60 mm </t>
  </si>
  <si>
    <t>okapový chodník:(8,05+14,1)*2*0,5</t>
  </si>
  <si>
    <t>641954211R00</t>
  </si>
  <si>
    <t xml:space="preserve">Osazení rámů okenních dř.dvojitých, pl. do 2,5 m2 </t>
  </si>
  <si>
    <t>1.N.P.:4</t>
  </si>
  <si>
    <t>2.N.P.:6</t>
  </si>
  <si>
    <t>641960000R00</t>
  </si>
  <si>
    <t xml:space="preserve">Těsnění spár otvorových prvků PU pěnou </t>
  </si>
  <si>
    <t>1.N.P.:(1,2+1,5)*2*4+1,5+3,0*2</t>
  </si>
  <si>
    <t>2.N.P.  :(1,2+0,6)*2*2+(1,2+1,35)*2*2</t>
  </si>
  <si>
    <t>642942111RT3</t>
  </si>
  <si>
    <t>Osazení zárubní dveřních ocelových, pl. do 2,5 m2 včetně dodávky zárubně CgH  70 x 197 x 11 cm</t>
  </si>
  <si>
    <t>2.N.P.:4</t>
  </si>
  <si>
    <t>642942111RT4</t>
  </si>
  <si>
    <t>Osazení zárubní dveřních ocelových, pl. do 2,5 m2 včetně dodávky zárubně CgH  80 x 197 x 11 cm</t>
  </si>
  <si>
    <t>2.N.P.:3</t>
  </si>
  <si>
    <t>642944221RT2</t>
  </si>
  <si>
    <t>Osazení ocelových zárubní dodatečně nad 2,5 m2. včetně dodávky zárubně CgH 125x197x11 cm</t>
  </si>
  <si>
    <t>642944221RU2</t>
  </si>
  <si>
    <t>Osazení ocelových zárubní dodatečně nad 2,5 m2. včetně dodávky zárubně CgH 125x197x11 cm PO</t>
  </si>
  <si>
    <t>648951411RT3</t>
  </si>
  <si>
    <t>Osazení parapetních desek dřevěných š. do 25 cm včetně dodávky parapetní desky š. 25 cm</t>
  </si>
  <si>
    <t>1.N.P.:1,2*4</t>
  </si>
  <si>
    <t>2.N.P. :1,2*6</t>
  </si>
  <si>
    <t>8</t>
  </si>
  <si>
    <t>Trubní vedení</t>
  </si>
  <si>
    <t>831230110RAB</t>
  </si>
  <si>
    <t>Vodovodní přípojka z trub polyetylénových D 40-63 hloubka 1,5 m</t>
  </si>
  <si>
    <t>831350012RA0</t>
  </si>
  <si>
    <t xml:space="preserve">Kanalizace z trub PVC hrdlových D 160, hl. 1,5 m </t>
  </si>
  <si>
    <t>venkovní přípojka:35,2</t>
  </si>
  <si>
    <t>831990101RAA</t>
  </si>
  <si>
    <t>Příplatek za trasu ve vozovce živičné při šířce rýhy do 0,8 m</t>
  </si>
  <si>
    <t>831 23 01</t>
  </si>
  <si>
    <t xml:space="preserve">Navrtávací pas, zem . souprava, šoupě </t>
  </si>
  <si>
    <t>kpl</t>
  </si>
  <si>
    <t>9</t>
  </si>
  <si>
    <t>Ostatní konstrukce</t>
  </si>
  <si>
    <t>952901111R00</t>
  </si>
  <si>
    <t xml:space="preserve">Vyčištění budov o výšce podlaží do 4 m </t>
  </si>
  <si>
    <t>8,0*13,1*2</t>
  </si>
  <si>
    <t>905      R01</t>
  </si>
  <si>
    <t>Hzs-revize provoz.souboru a st.obj. Revize</t>
  </si>
  <si>
    <t>hod</t>
  </si>
  <si>
    <t>905      V03</t>
  </si>
  <si>
    <t>Hzs-revize provoz.souboru a st.obj. vztýčení sítí,geodetické zaměření</t>
  </si>
  <si>
    <t>909      V01</t>
  </si>
  <si>
    <t>Hzs-nezmeritelne stavebni prace zednické výpomoci</t>
  </si>
  <si>
    <t>cca:80</t>
  </si>
  <si>
    <t>94</t>
  </si>
  <si>
    <t>Lešení a stavební výtahy</t>
  </si>
  <si>
    <t>941941051R00</t>
  </si>
  <si>
    <t xml:space="preserve">Montáž lešení leh.řad.s podlahami,š.1,5 m, H 10 m </t>
  </si>
  <si>
    <t>(8,1+1,5*2)*6,3*2</t>
  </si>
  <si>
    <t>(13,1+1,5*2)*8,0*2</t>
  </si>
  <si>
    <t>941941391R00</t>
  </si>
  <si>
    <t xml:space="preserve">Příplatek za každý měsíc použití lešení k pol.1051 </t>
  </si>
  <si>
    <t>397,46*2</t>
  </si>
  <si>
    <t>941941851R00</t>
  </si>
  <si>
    <t xml:space="preserve">Demontáž lešení leh.řad.s podlahami,š.1,5 m,H 10 m </t>
  </si>
  <si>
    <t>99</t>
  </si>
  <si>
    <t>Staveništní přesun hmot</t>
  </si>
  <si>
    <t>998011002R00</t>
  </si>
  <si>
    <t xml:space="preserve">Přesun hmot pro budovy zděné výšky do 12 m </t>
  </si>
  <si>
    <t>711</t>
  </si>
  <si>
    <t>Izolace proti vodě</t>
  </si>
  <si>
    <t>711111001RZ1</t>
  </si>
  <si>
    <t>Izolace proti vlhkosti vodor. nátěr ALP za studena 1x nátěr - včetně dodávky penetračního laku ALP</t>
  </si>
  <si>
    <t>9,0*13,1</t>
  </si>
  <si>
    <t>711141559RT2</t>
  </si>
  <si>
    <t>Izolace proti vlhk. vodorovná pásy přitavením 2 vrstvy - materiál ve specifikaci</t>
  </si>
  <si>
    <t>117,9*2</t>
  </si>
  <si>
    <t>62836110</t>
  </si>
  <si>
    <t>Pás asfaltovaný těžký Foalbit Al S 40 1x7,5 m</t>
  </si>
  <si>
    <t>235,8*1,15</t>
  </si>
  <si>
    <t>998711202R00</t>
  </si>
  <si>
    <t xml:space="preserve">Přesun hmot pro izolace proti vodě, výšky do 12 m </t>
  </si>
  <si>
    <t>713</t>
  </si>
  <si>
    <t>Izolace tepelné</t>
  </si>
  <si>
    <t>713111121RU1</t>
  </si>
  <si>
    <t>Izolace tepelné stropů rovných spodem, drátem 1 vrstva - včetně dodávky izolace  tl. 160 mm</t>
  </si>
  <si>
    <t>vodorov. plocha:4,5*7,05</t>
  </si>
  <si>
    <t>šikmé plochy:4,0*2*7,05</t>
  </si>
  <si>
    <t>713121111RV1</t>
  </si>
  <si>
    <t>Izolace tepelná podlah na sucho, jednovrstvá včetně dodávky polystyren tl. 50 mm</t>
  </si>
  <si>
    <t>1.N.P. m.č.:64,4+17,5</t>
  </si>
  <si>
    <t>713121111RV4</t>
  </si>
  <si>
    <t>Izolace tepelná podlah na sucho, jednovrstvá včetně dodávky izolace  tl. 30 mm</t>
  </si>
  <si>
    <t>2.N.P.   2,16-2,24:(1,2+3,1)*2,55+5,9+23,0+4,0+4,1+4,1+10,3+10,5+1,8</t>
  </si>
  <si>
    <t>713134211RK5</t>
  </si>
  <si>
    <t>Montáž parozábrany na stěny s přelepením spojů parotěsná zábrana  N 140 standard</t>
  </si>
  <si>
    <t>713191100RT9</t>
  </si>
  <si>
    <t>Položení izolační fólie včetně dodávky fólie PE</t>
  </si>
  <si>
    <t>81,9+74,665</t>
  </si>
  <si>
    <t>998713202R00</t>
  </si>
  <si>
    <t xml:space="preserve">Přesun hmot pro izolace tepelné, výšky do 12 m </t>
  </si>
  <si>
    <t>721</t>
  </si>
  <si>
    <t>Vnitřní kanalizace</t>
  </si>
  <si>
    <t>721176102R00</t>
  </si>
  <si>
    <t xml:space="preserve">Potrubí HT připojovací DN 40 x 1,8 mm </t>
  </si>
  <si>
    <t>721176103R00</t>
  </si>
  <si>
    <t xml:space="preserve">Potrubí HT připojovací DN 50 x 1,8 mm </t>
  </si>
  <si>
    <t>721176104R00</t>
  </si>
  <si>
    <t xml:space="preserve">Potrubí HT připojovací DN 70 x 1,9 mm </t>
  </si>
  <si>
    <t>721176105R00</t>
  </si>
  <si>
    <t xml:space="preserve">Potrubí HT připojovací DN 100 x 2,7 mm </t>
  </si>
  <si>
    <t>721176115R00</t>
  </si>
  <si>
    <t xml:space="preserve">Potrubí HT odpadní svislé DN 100 x 2,7 mm </t>
  </si>
  <si>
    <t>721176124R00</t>
  </si>
  <si>
    <t xml:space="preserve">Potrubí HT svodné (ležaté) v zemi DN 70 x 1,9 mm </t>
  </si>
  <si>
    <t>721176222R00</t>
  </si>
  <si>
    <t xml:space="preserve">Potrubí KG svodné (ležaté) v zemi DN 100 x 3,2 mm </t>
  </si>
  <si>
    <t>721176224R00</t>
  </si>
  <si>
    <t xml:space="preserve">Potrubí KG svodné (ležaté) v zemi DN 150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</si>
  <si>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</si>
  <si>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</si>
  <si>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</si>
  <si>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</si>
  <si>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721194107R00</t>
  </si>
  <si>
    <t xml:space="preserve">Vyvedení odpadních výpustek D 75 x 1,9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</si>
  <si>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</si>
  <si>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</si>
  <si>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</si>
  <si>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</si>
  <si>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721290112R00</t>
  </si>
  <si>
    <t xml:space="preserve">Zkouška těsnosti kanalizace vodou DN 200 </t>
  </si>
  <si>
    <t>998721202R00</t>
  </si>
  <si>
    <t xml:space="preserve">Přesun hmot pro vnitřní kanalizaci, výšky do 12 m </t>
  </si>
  <si>
    <t>722</t>
  </si>
  <si>
    <t>Vnitřní vodovod</t>
  </si>
  <si>
    <t>722172311R00</t>
  </si>
  <si>
    <t xml:space="preserve">Potrubí z PPR Instaplast, studená, D 20/2,8 mm </t>
  </si>
  <si>
    <t>722172312R00</t>
  </si>
  <si>
    <t xml:space="preserve">Potrubí z PPR Instaplast, studená, D 25/3,5 mm </t>
  </si>
  <si>
    <t>722172331R00</t>
  </si>
  <si>
    <t xml:space="preserve">Potrubí z PPR Instaplast, teplá, D 20/3,4 mm </t>
  </si>
  <si>
    <t>722181211U00</t>
  </si>
  <si>
    <t xml:space="preserve">Vod potrubí izolace PE tl-6 DN-22 </t>
  </si>
  <si>
    <t>722181212U00</t>
  </si>
  <si>
    <t xml:space="preserve">Vod potrubí izolace PE tl-6 DN-32 </t>
  </si>
  <si>
    <t>722181222U00</t>
  </si>
  <si>
    <t xml:space="preserve">Vod potrubí izolace PE tl-10 DN-22 </t>
  </si>
  <si>
    <t>722190401R00</t>
  </si>
  <si>
    <t xml:space="preserve">Vyvedení a upevnění výpustek DN 15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</si>
  <si>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</si>
  <si>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</si>
  <si>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</si>
  <si>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</si>
  <si>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</si>
  <si>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722235526R00</t>
  </si>
  <si>
    <t xml:space="preserve">Filtr, vnitřní-vnitřní z. IVAR FIV.08412 DN 50 </t>
  </si>
  <si>
    <t>722237126R00</t>
  </si>
  <si>
    <t xml:space="preserve">Kohout kulový,2xvnitřní záv. GIACOMINI R250D DN 50 </t>
  </si>
  <si>
    <t>722237626R00</t>
  </si>
  <si>
    <t xml:space="preserve">Ventil zpětný,2xvnitřní závit GIACOMINI R60 DN 50 </t>
  </si>
  <si>
    <t>722262213U00</t>
  </si>
  <si>
    <t xml:space="preserve">Vodoměr 30°C závit G 1 VM 7-10V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</si>
  <si>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</si>
  <si>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</si>
  <si>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</si>
  <si>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</si>
  <si>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998722202R00</t>
  </si>
  <si>
    <t xml:space="preserve">Přesun hmot pro vnitřní vodovod, výšky do 12 m </t>
  </si>
  <si>
    <t>723</t>
  </si>
  <si>
    <t>Vnitřní plynovod</t>
  </si>
  <si>
    <t>723 01</t>
  </si>
  <si>
    <t>Vnirřní plynovod + přípojka - viz samostatný rozpočet</t>
  </si>
  <si>
    <t>725</t>
  </si>
  <si>
    <t>Zařizovací předměty</t>
  </si>
  <si>
    <t>725013135R00</t>
  </si>
  <si>
    <t xml:space="preserve">Klozet kombi OLYMP 2264.6, nádrž s armaturou, bílý </t>
  </si>
  <si>
    <t>soubor</t>
  </si>
  <si>
    <t>725017134R00</t>
  </si>
  <si>
    <t xml:space="preserve">Umyvadlo na šrouby OLYMP 1064.2, 60 cm, bílé </t>
  </si>
  <si>
    <t>2</t>
  </si>
  <si>
    <t>725019101R00</t>
  </si>
  <si>
    <t xml:space="preserve">Výlevka stojící MIRA 5104.6 s plastovou mřížkou </t>
  </si>
  <si>
    <t>725244422U00</t>
  </si>
  <si>
    <t xml:space="preserve">Kout sprchový čtvrtkruhový CR 2/900 </t>
  </si>
  <si>
    <t>725810401R00</t>
  </si>
  <si>
    <t xml:space="preserve">Ventil rohový bez přípoj. trubičky T 66 G 1/2 </t>
  </si>
  <si>
    <t>725811112U00</t>
  </si>
  <si>
    <t xml:space="preserve">Ventil SAM stěna T 201 CV-150 G 1/2 </t>
  </si>
  <si>
    <t>725821312U00</t>
  </si>
  <si>
    <t xml:space="preserve">Baterie dřez stěna páka kul ú dl300 </t>
  </si>
  <si>
    <t>725822611U00</t>
  </si>
  <si>
    <t xml:space="preserve">Baterie umyv stoj páka-otvír odpadu </t>
  </si>
  <si>
    <t>725841212U00</t>
  </si>
  <si>
    <t xml:space="preserve">Baterie RAF páka sprcha 280 </t>
  </si>
  <si>
    <t>725 01</t>
  </si>
  <si>
    <t>Dřez s pracovní deskou (garáže)</t>
  </si>
  <si>
    <t>998725202R00</t>
  </si>
  <si>
    <t xml:space="preserve">Přesun hmot pro zařizovací předměty, výšky do 12 m </t>
  </si>
  <si>
    <t>730</t>
  </si>
  <si>
    <t>Ústřední vytápění</t>
  </si>
  <si>
    <t>730 01</t>
  </si>
  <si>
    <t xml:space="preserve">Ústřední vytápění - viz samostatný rozpočet </t>
  </si>
  <si>
    <t>762</t>
  </si>
  <si>
    <t>Konstrukce tesařské</t>
  </si>
  <si>
    <t>762311103R00</t>
  </si>
  <si>
    <t xml:space="preserve">Montáž kotevních želez, příložek, patek, táhel </t>
  </si>
  <si>
    <t>5*2</t>
  </si>
  <si>
    <t>762313112R00</t>
  </si>
  <si>
    <t xml:space="preserve">Montáž svorníků, šroubů délky 300 mm </t>
  </si>
  <si>
    <t>762313113R00</t>
  </si>
  <si>
    <t xml:space="preserve">Montáž svorníků, šroubů délky 450 mm </t>
  </si>
  <si>
    <t>7*2</t>
  </si>
  <si>
    <t>762332120R00</t>
  </si>
  <si>
    <t xml:space="preserve">Montáž vázaných krovů pravidelných do 224 cm2 </t>
  </si>
  <si>
    <t>kleštiny 80/160:5,5*15</t>
  </si>
  <si>
    <t>762332130R00</t>
  </si>
  <si>
    <t xml:space="preserve">Montáž vázaných krovů pravidelných do 288 cm2 </t>
  </si>
  <si>
    <t>pozednice 180/140:7,45*2</t>
  </si>
  <si>
    <t>krokve 140/180:8,0*2+(5,3+3,2)*2*9</t>
  </si>
  <si>
    <t>762332140R00</t>
  </si>
  <si>
    <t xml:space="preserve">Montáž vázaných krovů pravidelných do 450 cm2 </t>
  </si>
  <si>
    <t>vaznice 200/280:8,25*2</t>
  </si>
  <si>
    <t>sloupky  200/160:2,5*2</t>
  </si>
  <si>
    <t>762341610R00</t>
  </si>
  <si>
    <t xml:space="preserve">Bednění okapových říms z palubek </t>
  </si>
  <si>
    <t>7,95*(0,35+0,25)*2</t>
  </si>
  <si>
    <t>7,8*0,5*2</t>
  </si>
  <si>
    <t>762342203R00</t>
  </si>
  <si>
    <t xml:space="preserve">Montáž laťování střech, vzdálenost latí 22 - 36 cm </t>
  </si>
  <si>
    <t>(2,4+4,7)*2*7,75</t>
  </si>
  <si>
    <t>762342204R00</t>
  </si>
  <si>
    <t xml:space="preserve">Montáž laťování střech, svislé, vzdálenost 100 cm </t>
  </si>
  <si>
    <t>762395000R00</t>
  </si>
  <si>
    <t xml:space="preserve">Spojovací a ochranné prostředky pro střechy </t>
  </si>
  <si>
    <t>kleštiny 80/160:5,5*15*0,08*0,16</t>
  </si>
  <si>
    <t>pozednice 180/140:7,45*2*0,18*0,14</t>
  </si>
  <si>
    <t>krokve 140/180:(8,0*2+(5,3+3,2)*2*9)*0,14*0,18</t>
  </si>
  <si>
    <t>vaznice 200/280:8,25*2*0,2*0,28</t>
  </si>
  <si>
    <t>sloupky  200/160:2,5*2*0,2*0,16</t>
  </si>
  <si>
    <t>palubky:7,95*(0,35+0,25)*2*0,02</t>
  </si>
  <si>
    <t>7,8*0,5*2*0,02</t>
  </si>
  <si>
    <t>latě 50/30:117,85*3,5*0,05*0,03</t>
  </si>
  <si>
    <t>(8,0*2+(5,3+3,2)*2*9)*0,05*0,03</t>
  </si>
  <si>
    <t>309 01</t>
  </si>
  <si>
    <t xml:space="preserve">Dodávka svorníků </t>
  </si>
  <si>
    <t>553 01</t>
  </si>
  <si>
    <t xml:space="preserve">Kotvení krovu </t>
  </si>
  <si>
    <t>61191684</t>
  </si>
  <si>
    <t>Obložení palubkové SM tloušťka 19 šíře 93 mm</t>
  </si>
  <si>
    <t>17,34*1,10</t>
  </si>
  <si>
    <t>605 01</t>
  </si>
  <si>
    <t xml:space="preserve">Dodávka řeziva - hranoly </t>
  </si>
  <si>
    <t>6,7743*1,1</t>
  </si>
  <si>
    <t>605 02</t>
  </si>
  <si>
    <t xml:space="preserve">Dodávka řeziva - latě </t>
  </si>
  <si>
    <t>0,8722*1,1</t>
  </si>
  <si>
    <t>998762202R00</t>
  </si>
  <si>
    <t xml:space="preserve">Přesun hmot pro tesařské konstrukce, výšky do 12 m </t>
  </si>
  <si>
    <t>764</t>
  </si>
  <si>
    <t>Konstrukce klempířské</t>
  </si>
  <si>
    <t>764172013U00</t>
  </si>
  <si>
    <t xml:space="preserve">Krytina Rannila Elite PES -30° </t>
  </si>
  <si>
    <t>764172058U00</t>
  </si>
  <si>
    <t xml:space="preserve">Rannila odvětr komínek D 125mm -30° </t>
  </si>
  <si>
    <t>764172070U00</t>
  </si>
  <si>
    <t xml:space="preserve">Rannila štít lemování vrchní -30° </t>
  </si>
  <si>
    <t>4,8*2</t>
  </si>
  <si>
    <t>764172071U00</t>
  </si>
  <si>
    <t xml:space="preserve">Rannila štít lemování vrchní -45° </t>
  </si>
  <si>
    <t>7,8*2</t>
  </si>
  <si>
    <t>764172080U00</t>
  </si>
  <si>
    <t xml:space="preserve">Rannila hřeben hřebenáč oblý -30° </t>
  </si>
  <si>
    <t>8,25</t>
  </si>
  <si>
    <t>764172105U00</t>
  </si>
  <si>
    <t xml:space="preserve">Rannila odvětrání hřebene -30° </t>
  </si>
  <si>
    <t>764172125U00</t>
  </si>
  <si>
    <t xml:space="preserve">Rannila sněhová zábrana LE -30° </t>
  </si>
  <si>
    <t>764711115U00</t>
  </si>
  <si>
    <t xml:space="preserve">Lindab oplechování parapetu rš 330 </t>
  </si>
  <si>
    <t>1,25*10</t>
  </si>
  <si>
    <t>764731115U00</t>
  </si>
  <si>
    <t xml:space="preserve">Lindab oplechování zdí rš 500 </t>
  </si>
  <si>
    <t>998764202R00</t>
  </si>
  <si>
    <t xml:space="preserve">Přesun hmot pro klempířské konstr., výšky do 12 m </t>
  </si>
  <si>
    <t>766</t>
  </si>
  <si>
    <t>Konstrukce truhlářské</t>
  </si>
  <si>
    <t>766661112R00</t>
  </si>
  <si>
    <t xml:space="preserve">Montáž dveří do zárubně,otevíravých 1kř.do 0,8 m </t>
  </si>
  <si>
    <t>70:4</t>
  </si>
  <si>
    <t>80:3</t>
  </si>
  <si>
    <t>766661132R00</t>
  </si>
  <si>
    <t xml:space="preserve">Montáž dveří do zárubně,otevíravých 2kř.do 1,45 m </t>
  </si>
  <si>
    <t>766661432R00</t>
  </si>
  <si>
    <t xml:space="preserve">Montáž dveří protipožárních 2kříd. š.145 cm </t>
  </si>
  <si>
    <t>766812111R00</t>
  </si>
  <si>
    <t xml:space="preserve">Montáž kuchyňských linek dřev.na stěnu š.do 1,2 m </t>
  </si>
  <si>
    <t>766 01</t>
  </si>
  <si>
    <t xml:space="preserve">D + M dřev. eurooken </t>
  </si>
  <si>
    <t>1.N.P.:1,2*1,5*4</t>
  </si>
  <si>
    <t>2.N.P. :1,2*1,35*2+1,2*0,6*4</t>
  </si>
  <si>
    <t>61165002</t>
  </si>
  <si>
    <t>Dveře vnitřní laminované plné 1kř. 70x197 cm</t>
  </si>
  <si>
    <t>61165003</t>
  </si>
  <si>
    <t>Dveře vnitřní laminované plné 1kř. 80x197 cm</t>
  </si>
  <si>
    <t>61165006</t>
  </si>
  <si>
    <t>Dveře vnitřní laminované plné 2kř. 125x197 cm</t>
  </si>
  <si>
    <t>61165320</t>
  </si>
  <si>
    <t>Dveře vnitřní protipožární 125x197 cm lak bílý</t>
  </si>
  <si>
    <t>61173116</t>
  </si>
  <si>
    <t>Dveře vchodové  125x197 cm  + NSV</t>
  </si>
  <si>
    <t>61581620</t>
  </si>
  <si>
    <t>Linka kuchyňská atypická 120 cm</t>
  </si>
  <si>
    <t>998766202R00</t>
  </si>
  <si>
    <t xml:space="preserve">Přesun hmot pro truhlářské konstr., výšky do 12 m </t>
  </si>
  <si>
    <t>767</t>
  </si>
  <si>
    <t>Konstrukce zámečnické</t>
  </si>
  <si>
    <t>767 02</t>
  </si>
  <si>
    <t>D + M segmentových vrat 2500 x 3000 mm (orientační cena)</t>
  </si>
  <si>
    <t>998767202R00</t>
  </si>
  <si>
    <t xml:space="preserve">Přesun hmot pro zámečnické konstr., výšky do 12 m </t>
  </si>
  <si>
    <t>771</t>
  </si>
  <si>
    <t>Podlahy z dlaždic a obklady</t>
  </si>
  <si>
    <t>771270010RAC</t>
  </si>
  <si>
    <t>Obklad schodišťových stupňů včetně soklíku do tmele</t>
  </si>
  <si>
    <t>SZS:1,2*10</t>
  </si>
  <si>
    <t>771570014RAI</t>
  </si>
  <si>
    <t>Dlažba z dlaždic keramických 30 x 30 cm do tmele, dlažba ve specifikaci  (vč. soklíku)</t>
  </si>
  <si>
    <t>1.N.P.:64,4+17,5</t>
  </si>
  <si>
    <t>2.N.P.:(1,2+3,1)*2,55+4,0+1,08</t>
  </si>
  <si>
    <t>59764203</t>
  </si>
  <si>
    <t>Dodávka dlažby 300x300x9 mm</t>
  </si>
  <si>
    <t>97,945*1,05</t>
  </si>
  <si>
    <t>((7,0+2,5)*2+(7,0+9,2)*2-2,5*2+(2,5+1,3+3,1)*2)*0,1*1,05</t>
  </si>
  <si>
    <t>998771202R00</t>
  </si>
  <si>
    <t xml:space="preserve">Přesun hmot pro podlahy z dlaždic, výšky do 12 m </t>
  </si>
  <si>
    <t>776</t>
  </si>
  <si>
    <t>Podlahy povlakové</t>
  </si>
  <si>
    <t>776520010RAB</t>
  </si>
  <si>
    <t>Podlaha povlaková z PVC pásů, soklík podlahovina  tloušťky 2,0 mm</t>
  </si>
  <si>
    <t>2.N.P.:5,9+23,0+4,1*2</t>
  </si>
  <si>
    <t>776570010RA0</t>
  </si>
  <si>
    <t xml:space="preserve">Podlaha povlaková textilní volně položená, soklík </t>
  </si>
  <si>
    <t>2.N.P.:10,3+10,5</t>
  </si>
  <si>
    <t>781</t>
  </si>
  <si>
    <t>Obklady keramické</t>
  </si>
  <si>
    <t>781410014RAI</t>
  </si>
  <si>
    <t>Obklad vnitřní pórovinový 15 x 20 cm do tmele, obklad ve specifikaci</t>
  </si>
  <si>
    <t>2.N.P.:</t>
  </si>
  <si>
    <t>2.19:2,0*4*2,0-0,7*2,0</t>
  </si>
  <si>
    <t>2,24:(0,9+1,2)*2*2,0-0,7*2,0</t>
  </si>
  <si>
    <t>2.18:1,2*0,6+1,2*1,5</t>
  </si>
  <si>
    <t>597813650</t>
  </si>
  <si>
    <t xml:space="preserve">Obklady por. 150 x200 mm </t>
  </si>
  <si>
    <t>24,12*1,05</t>
  </si>
  <si>
    <t>783</t>
  </si>
  <si>
    <t>Nátěry</t>
  </si>
  <si>
    <t>783225100R00</t>
  </si>
  <si>
    <t xml:space="preserve">Nátěr syntetický kovových konstrukcí 2x + 1x email </t>
  </si>
  <si>
    <t>zárubně 70:(0,7+2,0*2)*(0,11+0,05*2)*4</t>
  </si>
  <si>
    <t>zárubně 80:(0,8+2,0*2)*(0,11+0,05*2)*3</t>
  </si>
  <si>
    <t>zárubně 125:(1,25+2,0*2)*(0,11+0,05*2)*2</t>
  </si>
  <si>
    <t>783226100R00</t>
  </si>
  <si>
    <t xml:space="preserve">Nátěr syntetický kovových konstrukcí základní </t>
  </si>
  <si>
    <t>783721113U00</t>
  </si>
  <si>
    <t xml:space="preserve">Nátěr lazur DÜFA tesař.kce 3x lak </t>
  </si>
  <si>
    <t>palubky:17,34*2,5</t>
  </si>
  <si>
    <t>783782205R00</t>
  </si>
  <si>
    <t>Nátěr tesařských konstrukcí Bochemitem QB 2x alt. Lignofix eco</t>
  </si>
  <si>
    <t>kleštiny 80/160:5,5*15*(0,08+0,16)*2</t>
  </si>
  <si>
    <t>pozednice 180/140:7,45*2*(0,18+0,14)*2</t>
  </si>
  <si>
    <t>krokve 140/180:(8,0*2+(5,3+3,2)*2*9)*(0,14+0,18)</t>
  </si>
  <si>
    <t>vaznice 200/280:8,25*2*(0,2+0,28)*2</t>
  </si>
  <si>
    <t>sloupky  200/160:2,5*2*(0,2+0,16)*2</t>
  </si>
  <si>
    <t>latě 50/30:117,85*3,5*(0,05+0,03)*2</t>
  </si>
  <si>
    <t>(8,0*2+(5,3+3,2)*2*9)*(0,05+0,03)*2</t>
  </si>
  <si>
    <t>784</t>
  </si>
  <si>
    <t>Malby</t>
  </si>
  <si>
    <t>784161401R00</t>
  </si>
  <si>
    <t xml:space="preserve">Penetrace podkladu nátěrem HET, Klasik, 1 x </t>
  </si>
  <si>
    <t>784165512R00</t>
  </si>
  <si>
    <t xml:space="preserve">Malba tekutá HET Klasik, bílá, bez penetrace, 2 x </t>
  </si>
  <si>
    <t>sdk:85,3045</t>
  </si>
  <si>
    <t>omítky:11,4+71,72+272,50</t>
  </si>
  <si>
    <t>M21</t>
  </si>
  <si>
    <t>Elektromontáže</t>
  </si>
  <si>
    <t>210 01</t>
  </si>
  <si>
    <t>Elektroinstalace - viz výpis materiálu (odhad nákladů)</t>
  </si>
  <si>
    <t>M211</t>
  </si>
  <si>
    <t>Hromosvod</t>
  </si>
  <si>
    <t>210220001RT1</t>
  </si>
  <si>
    <t>Vedení uzemňovací na povrchu FeZn do 120 mm2 včetně pásku FeZn 30 x 4 mm</t>
  </si>
  <si>
    <t>(8,0+13,0)*2+2,5*2</t>
  </si>
  <si>
    <t>M24</t>
  </si>
  <si>
    <t>Montáže vzduchotechnických zařízení</t>
  </si>
  <si>
    <t>240 01</t>
  </si>
  <si>
    <t xml:space="preserve">Vzduchotechnika - odhad </t>
  </si>
  <si>
    <t>Zařízení staveniště</t>
  </si>
  <si>
    <t>dle výběrového řízení</t>
  </si>
  <si>
    <t>Zdravotnická záchr. služba Plzeňského kraje</t>
  </si>
  <si>
    <t>Miroslav Toul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</si>
</sst>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5" fillId="3" borderId="62" xfId="1" applyNumberFormat="1" applyFont="1" applyFill="1" applyBorder="1" applyAlignment="1">
      <alignment horizontal="right" wrapText="1"/>
    </xf>
    <xf numFmtId="46" fontId="19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9" fontId="25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34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0</v>
      </c>
      <c r="D2" s="5">
        <f>Rekapitulace!G2</f>
        <v>0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2" t="s">
        <v>686</v>
      </c>
      <c r="D8" s="212"/>
      <c r="E8" s="21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2" t="str">
        <f>Projektant</f>
        <v>Miroslav Toul</v>
      </c>
      <c r="D9" s="212"/>
      <c r="E9" s="213"/>
      <c r="F9" s="13"/>
      <c r="G9" s="34"/>
      <c r="H9" s="35"/>
    </row>
    <row r="10" spans="1:57" x14ac:dyDescent="0.2">
      <c r="A10" s="29" t="s">
        <v>14</v>
      </c>
      <c r="B10" s="13"/>
      <c r="C10" s="212" t="s">
        <v>685</v>
      </c>
      <c r="D10" s="212"/>
      <c r="E10" s="212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2" t="s">
        <v>684</v>
      </c>
      <c r="D11" s="212"/>
      <c r="E11" s="21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Rekapitulace!A40</f>
        <v>Zařízení staveniště</v>
      </c>
      <c r="E15" s="58"/>
      <c r="F15" s="59"/>
      <c r="G15" s="56">
        <f>Rekapitulace!I40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7">
        <f>C23-F32</f>
        <v>0</v>
      </c>
      <c r="G30" s="208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7">
        <f>ROUND(PRODUCT(F30,C31/100),0)</f>
        <v>0</v>
      </c>
      <c r="G31" s="208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 x14ac:dyDescent="0.2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 x14ac:dyDescent="0.2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 x14ac:dyDescent="0.2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 x14ac:dyDescent="0.2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 x14ac:dyDescent="0.2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 x14ac:dyDescent="0.2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 x14ac:dyDescent="0.2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 x14ac:dyDescent="0.2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 x14ac:dyDescent="0.2">
      <c r="B46" s="206"/>
      <c r="C46" s="206"/>
      <c r="D46" s="206"/>
      <c r="E46" s="206"/>
      <c r="F46" s="206"/>
      <c r="G46" s="206"/>
    </row>
    <row r="47" spans="1:8" x14ac:dyDescent="0.2">
      <c r="B47" s="206"/>
      <c r="C47" s="206"/>
      <c r="D47" s="206"/>
      <c r="E47" s="206"/>
      <c r="F47" s="206"/>
      <c r="G47" s="206"/>
    </row>
    <row r="48" spans="1:8" x14ac:dyDescent="0.2">
      <c r="B48" s="206"/>
      <c r="C48" s="206"/>
      <c r="D48" s="206"/>
      <c r="E48" s="206"/>
      <c r="F48" s="206"/>
      <c r="G48" s="206"/>
    </row>
    <row r="49" spans="2:7" x14ac:dyDescent="0.2">
      <c r="B49" s="206"/>
      <c r="C49" s="206"/>
      <c r="D49" s="206"/>
      <c r="E49" s="206"/>
      <c r="F49" s="206"/>
      <c r="G49" s="206"/>
    </row>
    <row r="50" spans="2:7" x14ac:dyDescent="0.2">
      <c r="B50" s="206"/>
      <c r="C50" s="206"/>
      <c r="D50" s="206"/>
      <c r="E50" s="206"/>
      <c r="F50" s="206"/>
      <c r="G50" s="206"/>
    </row>
    <row r="51" spans="2:7" x14ac:dyDescent="0.2">
      <c r="B51" s="206"/>
      <c r="C51" s="206"/>
      <c r="D51" s="206"/>
      <c r="E51" s="206"/>
      <c r="F51" s="206"/>
      <c r="G51" s="206"/>
    </row>
    <row r="52" spans="2:7" x14ac:dyDescent="0.2">
      <c r="B52" s="206"/>
      <c r="C52" s="206"/>
      <c r="D52" s="206"/>
      <c r="E52" s="206"/>
      <c r="F52" s="206"/>
      <c r="G52" s="206"/>
    </row>
    <row r="53" spans="2:7" x14ac:dyDescent="0.2">
      <c r="B53" s="206"/>
      <c r="C53" s="206"/>
      <c r="D53" s="206"/>
      <c r="E53" s="206"/>
      <c r="F53" s="206"/>
      <c r="G53" s="206"/>
    </row>
    <row r="54" spans="2:7" x14ac:dyDescent="0.2">
      <c r="B54" s="206"/>
      <c r="C54" s="206"/>
      <c r="D54" s="206"/>
      <c r="E54" s="206"/>
      <c r="F54" s="206"/>
      <c r="G54" s="206"/>
    </row>
    <row r="55" spans="2:7" x14ac:dyDescent="0.2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2"/>
  <sheetViews>
    <sheetView topLeftCell="A19" workbookViewId="0">
      <selection activeCell="H41" sqref="H41:I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7" t="s">
        <v>48</v>
      </c>
      <c r="B1" s="218"/>
      <c r="C1" s="97" t="str">
        <f>CONCATENATE(cislostavby," ",nazevstavby)</f>
        <v>O171 ŽELEZNÁ RUDA - VÝJEZDOVÉ  STATOVIŠTĚ  ZZSPK</v>
      </c>
      <c r="D1" s="98"/>
      <c r="E1" s="99"/>
      <c r="F1" s="98"/>
      <c r="G1" s="100" t="s">
        <v>49</v>
      </c>
      <c r="H1" s="101"/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>01 Vlastní objekt - výjezdové stanoviště</v>
      </c>
      <c r="D2" s="104"/>
      <c r="E2" s="105"/>
      <c r="F2" s="104"/>
      <c r="G2" s="221"/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Položky!BA28</f>
        <v>0</v>
      </c>
      <c r="F7" s="202">
        <f>Položky!BB28</f>
        <v>0</v>
      </c>
      <c r="G7" s="202">
        <f>Položky!BC28</f>
        <v>0</v>
      </c>
      <c r="H7" s="202">
        <f>Položky!BD28</f>
        <v>0</v>
      </c>
      <c r="I7" s="203">
        <f>Položky!BE28</f>
        <v>0</v>
      </c>
    </row>
    <row r="8" spans="1:9" s="35" customFormat="1" x14ac:dyDescent="0.2">
      <c r="A8" s="200" t="str">
        <f>Položky!B29</f>
        <v>27</v>
      </c>
      <c r="B8" s="115" t="str">
        <f>Položky!C29</f>
        <v>Základy</v>
      </c>
      <c r="C8" s="66"/>
      <c r="D8" s="116"/>
      <c r="E8" s="201">
        <f>Položky!BA40</f>
        <v>0</v>
      </c>
      <c r="F8" s="202">
        <f>Položky!BB40</f>
        <v>0</v>
      </c>
      <c r="G8" s="202">
        <f>Položky!BC40</f>
        <v>0</v>
      </c>
      <c r="H8" s="202">
        <f>Položky!BD40</f>
        <v>0</v>
      </c>
      <c r="I8" s="203">
        <f>Položky!BE40</f>
        <v>0</v>
      </c>
    </row>
    <row r="9" spans="1:9" s="35" customFormat="1" x14ac:dyDescent="0.2">
      <c r="A9" s="200" t="str">
        <f>Položky!B41</f>
        <v>3</v>
      </c>
      <c r="B9" s="115" t="str">
        <f>Položky!C41</f>
        <v>Svislé a kompletní konstrukce</v>
      </c>
      <c r="C9" s="66"/>
      <c r="D9" s="116"/>
      <c r="E9" s="201">
        <f>Položky!BA84</f>
        <v>0</v>
      </c>
      <c r="F9" s="202">
        <f>Položky!BB84</f>
        <v>0</v>
      </c>
      <c r="G9" s="202">
        <f>Položky!BC84</f>
        <v>0</v>
      </c>
      <c r="H9" s="202">
        <f>Položky!BD84</f>
        <v>0</v>
      </c>
      <c r="I9" s="203">
        <f>Položky!BE84</f>
        <v>0</v>
      </c>
    </row>
    <row r="10" spans="1:9" s="35" customFormat="1" x14ac:dyDescent="0.2">
      <c r="A10" s="200" t="str">
        <f>Položky!B85</f>
        <v>4</v>
      </c>
      <c r="B10" s="115" t="str">
        <f>Položky!C85</f>
        <v>Vodorovné konstrukce</v>
      </c>
      <c r="C10" s="66"/>
      <c r="D10" s="116"/>
      <c r="E10" s="201">
        <f>Položky!BA101</f>
        <v>0</v>
      </c>
      <c r="F10" s="202">
        <f>Položky!BB101</f>
        <v>0</v>
      </c>
      <c r="G10" s="202">
        <f>Položky!BC101</f>
        <v>0</v>
      </c>
      <c r="H10" s="202">
        <f>Položky!BD101</f>
        <v>0</v>
      </c>
      <c r="I10" s="203">
        <f>Položky!BE101</f>
        <v>0</v>
      </c>
    </row>
    <row r="11" spans="1:9" s="35" customFormat="1" x14ac:dyDescent="0.2">
      <c r="A11" s="200" t="str">
        <f>Položky!B102</f>
        <v>6</v>
      </c>
      <c r="B11" s="115" t="str">
        <f>Položky!C102</f>
        <v>Úpravy povrchu, podlahy</v>
      </c>
      <c r="C11" s="66"/>
      <c r="D11" s="116"/>
      <c r="E11" s="201">
        <f>Položky!BA182</f>
        <v>0</v>
      </c>
      <c r="F11" s="202">
        <f>Položky!BB182</f>
        <v>0</v>
      </c>
      <c r="G11" s="202">
        <f>Položky!BC182</f>
        <v>0</v>
      </c>
      <c r="H11" s="202">
        <f>Položky!BD182</f>
        <v>0</v>
      </c>
      <c r="I11" s="203">
        <f>Položky!BE182</f>
        <v>0</v>
      </c>
    </row>
    <row r="12" spans="1:9" s="35" customFormat="1" x14ac:dyDescent="0.2">
      <c r="A12" s="200" t="str">
        <f>Položky!B183</f>
        <v>8</v>
      </c>
      <c r="B12" s="115" t="str">
        <f>Položky!C183</f>
        <v>Trubní vedení</v>
      </c>
      <c r="C12" s="66"/>
      <c r="D12" s="116"/>
      <c r="E12" s="201">
        <f>Položky!BA189</f>
        <v>0</v>
      </c>
      <c r="F12" s="202">
        <f>Položky!BB189</f>
        <v>0</v>
      </c>
      <c r="G12" s="202">
        <f>Položky!BC189</f>
        <v>0</v>
      </c>
      <c r="H12" s="202">
        <f>Položky!BD189</f>
        <v>0</v>
      </c>
      <c r="I12" s="203">
        <f>Položky!BE189</f>
        <v>0</v>
      </c>
    </row>
    <row r="13" spans="1:9" s="35" customFormat="1" x14ac:dyDescent="0.2">
      <c r="A13" s="200" t="str">
        <f>Položky!B190</f>
        <v>9</v>
      </c>
      <c r="B13" s="115" t="str">
        <f>Položky!C190</f>
        <v>Ostatní konstrukce</v>
      </c>
      <c r="C13" s="66"/>
      <c r="D13" s="116"/>
      <c r="E13" s="201">
        <f>Položky!BA197</f>
        <v>0</v>
      </c>
      <c r="F13" s="202">
        <f>Položky!BB197</f>
        <v>0</v>
      </c>
      <c r="G13" s="202">
        <f>Položky!BC197</f>
        <v>0</v>
      </c>
      <c r="H13" s="202">
        <f>Položky!BD197</f>
        <v>0</v>
      </c>
      <c r="I13" s="203">
        <f>Položky!BE197</f>
        <v>0</v>
      </c>
    </row>
    <row r="14" spans="1:9" s="35" customFormat="1" x14ac:dyDescent="0.2">
      <c r="A14" s="200" t="str">
        <f>Položky!B198</f>
        <v>94</v>
      </c>
      <c r="B14" s="115" t="str">
        <f>Položky!C198</f>
        <v>Lešení a stavební výtahy</v>
      </c>
      <c r="C14" s="66"/>
      <c r="D14" s="116"/>
      <c r="E14" s="201">
        <f>Položky!BA205</f>
        <v>0</v>
      </c>
      <c r="F14" s="202">
        <f>Položky!BB205</f>
        <v>0</v>
      </c>
      <c r="G14" s="202">
        <f>Položky!BC205</f>
        <v>0</v>
      </c>
      <c r="H14" s="202">
        <f>Položky!BD205</f>
        <v>0</v>
      </c>
      <c r="I14" s="203">
        <f>Položky!BE205</f>
        <v>0</v>
      </c>
    </row>
    <row r="15" spans="1:9" s="35" customFormat="1" x14ac:dyDescent="0.2">
      <c r="A15" s="200" t="str">
        <f>Položky!B206</f>
        <v>99</v>
      </c>
      <c r="B15" s="115" t="str">
        <f>Položky!C206</f>
        <v>Staveništní přesun hmot</v>
      </c>
      <c r="C15" s="66"/>
      <c r="D15" s="116"/>
      <c r="E15" s="201">
        <f>Položky!BA208</f>
        <v>0</v>
      </c>
      <c r="F15" s="202">
        <f>Položky!BB208</f>
        <v>0</v>
      </c>
      <c r="G15" s="202">
        <f>Položky!BC208</f>
        <v>0</v>
      </c>
      <c r="H15" s="202">
        <f>Položky!BD208</f>
        <v>0</v>
      </c>
      <c r="I15" s="203">
        <f>Položky!BE208</f>
        <v>0</v>
      </c>
    </row>
    <row r="16" spans="1:9" s="35" customFormat="1" x14ac:dyDescent="0.2">
      <c r="A16" s="200" t="str">
        <f>Položky!B209</f>
        <v>711</v>
      </c>
      <c r="B16" s="115" t="str">
        <f>Položky!C209</f>
        <v>Izolace proti vodě</v>
      </c>
      <c r="C16" s="66"/>
      <c r="D16" s="116"/>
      <c r="E16" s="201">
        <f>Položky!BA217</f>
        <v>0</v>
      </c>
      <c r="F16" s="202">
        <f>Položky!BB217</f>
        <v>0</v>
      </c>
      <c r="G16" s="202">
        <f>Položky!BC217</f>
        <v>0</v>
      </c>
      <c r="H16" s="202">
        <f>Položky!BD217</f>
        <v>0</v>
      </c>
      <c r="I16" s="203">
        <f>Položky!BE217</f>
        <v>0</v>
      </c>
    </row>
    <row r="17" spans="1:9" s="35" customFormat="1" x14ac:dyDescent="0.2">
      <c r="A17" s="200" t="str">
        <f>Položky!B218</f>
        <v>713</v>
      </c>
      <c r="B17" s="115" t="str">
        <f>Položky!C218</f>
        <v>Izolace tepelné</v>
      </c>
      <c r="C17" s="66"/>
      <c r="D17" s="116"/>
      <c r="E17" s="201">
        <f>Položky!BA230</f>
        <v>0</v>
      </c>
      <c r="F17" s="202">
        <f>Položky!BB230</f>
        <v>0</v>
      </c>
      <c r="G17" s="202">
        <f>Položky!BC230</f>
        <v>0</v>
      </c>
      <c r="H17" s="202">
        <f>Položky!BD230</f>
        <v>0</v>
      </c>
      <c r="I17" s="203">
        <f>Položky!BE230</f>
        <v>0</v>
      </c>
    </row>
    <row r="18" spans="1:9" s="35" customFormat="1" x14ac:dyDescent="0.2">
      <c r="A18" s="200" t="str">
        <f>Položky!B231</f>
        <v>721</v>
      </c>
      <c r="B18" s="115" t="str">
        <f>Položky!C231</f>
        <v>Vnitřní kanalizace</v>
      </c>
      <c r="C18" s="66"/>
      <c r="D18" s="116"/>
      <c r="E18" s="201">
        <f>Položky!BA247</f>
        <v>0</v>
      </c>
      <c r="F18" s="202">
        <f>Položky!BB247</f>
        <v>0</v>
      </c>
      <c r="G18" s="202">
        <f>Položky!BC247</f>
        <v>0</v>
      </c>
      <c r="H18" s="202">
        <f>Položky!BD247</f>
        <v>0</v>
      </c>
      <c r="I18" s="203">
        <f>Položky!BE247</f>
        <v>0</v>
      </c>
    </row>
    <row r="19" spans="1:9" s="35" customFormat="1" x14ac:dyDescent="0.2">
      <c r="A19" s="200" t="str">
        <f>Položky!B248</f>
        <v>722</v>
      </c>
      <c r="B19" s="115" t="str">
        <f>Položky!C248</f>
        <v>Vnitřní vodovod</v>
      </c>
      <c r="C19" s="66"/>
      <c r="D19" s="116"/>
      <c r="E19" s="201">
        <f>Položky!BA265</f>
        <v>0</v>
      </c>
      <c r="F19" s="202">
        <f>Položky!BB265</f>
        <v>0</v>
      </c>
      <c r="G19" s="202">
        <f>Položky!BC265</f>
        <v>0</v>
      </c>
      <c r="H19" s="202">
        <f>Položky!BD265</f>
        <v>0</v>
      </c>
      <c r="I19" s="203">
        <f>Položky!BE265</f>
        <v>0</v>
      </c>
    </row>
    <row r="20" spans="1:9" s="35" customFormat="1" x14ac:dyDescent="0.2">
      <c r="A20" s="200" t="str">
        <f>Položky!B266</f>
        <v>723</v>
      </c>
      <c r="B20" s="115" t="str">
        <f>Položky!C266</f>
        <v>Vnitřní plynovod</v>
      </c>
      <c r="C20" s="66"/>
      <c r="D20" s="116"/>
      <c r="E20" s="201">
        <f>Položky!BA268</f>
        <v>0</v>
      </c>
      <c r="F20" s="202">
        <f>Položky!BB268</f>
        <v>0</v>
      </c>
      <c r="G20" s="202">
        <f>Položky!BC268</f>
        <v>0</v>
      </c>
      <c r="H20" s="202">
        <f>Položky!BD268</f>
        <v>0</v>
      </c>
      <c r="I20" s="203">
        <f>Položky!BE268</f>
        <v>0</v>
      </c>
    </row>
    <row r="21" spans="1:9" s="35" customFormat="1" x14ac:dyDescent="0.2">
      <c r="A21" s="200" t="str">
        <f>Položky!B269</f>
        <v>725</v>
      </c>
      <c r="B21" s="115" t="str">
        <f>Položky!C269</f>
        <v>Zařizovací předměty</v>
      </c>
      <c r="C21" s="66"/>
      <c r="D21" s="116"/>
      <c r="E21" s="201">
        <f>Položky!BA284</f>
        <v>0</v>
      </c>
      <c r="F21" s="202">
        <f>Položky!BB284</f>
        <v>0</v>
      </c>
      <c r="G21" s="202">
        <f>Položky!BC284</f>
        <v>0</v>
      </c>
      <c r="H21" s="202">
        <f>Položky!BD284</f>
        <v>0</v>
      </c>
      <c r="I21" s="203">
        <f>Položky!BE284</f>
        <v>0</v>
      </c>
    </row>
    <row r="22" spans="1:9" s="35" customFormat="1" x14ac:dyDescent="0.2">
      <c r="A22" s="200" t="str">
        <f>Položky!B285</f>
        <v>730</v>
      </c>
      <c r="B22" s="115" t="str">
        <f>Položky!C285</f>
        <v>Ústřední vytápění</v>
      </c>
      <c r="C22" s="66"/>
      <c r="D22" s="116"/>
      <c r="E22" s="201">
        <f>Položky!BA287</f>
        <v>0</v>
      </c>
      <c r="F22" s="202">
        <f>Položky!BB287</f>
        <v>0</v>
      </c>
      <c r="G22" s="202">
        <f>Položky!BC287</f>
        <v>0</v>
      </c>
      <c r="H22" s="202">
        <f>Položky!BD287</f>
        <v>0</v>
      </c>
      <c r="I22" s="203">
        <f>Položky!BE287</f>
        <v>0</v>
      </c>
    </row>
    <row r="23" spans="1:9" s="35" customFormat="1" x14ac:dyDescent="0.2">
      <c r="A23" s="200" t="str">
        <f>Položky!B288</f>
        <v>762</v>
      </c>
      <c r="B23" s="115" t="str">
        <f>Položky!C288</f>
        <v>Konstrukce tesařské</v>
      </c>
      <c r="C23" s="66"/>
      <c r="D23" s="116"/>
      <c r="E23" s="201">
        <f>Položky!BA332</f>
        <v>0</v>
      </c>
      <c r="F23" s="202">
        <f>Položky!BB332</f>
        <v>0</v>
      </c>
      <c r="G23" s="202">
        <f>Položky!BC332</f>
        <v>0</v>
      </c>
      <c r="H23" s="202">
        <f>Položky!BD332</f>
        <v>0</v>
      </c>
      <c r="I23" s="203">
        <f>Položky!BE332</f>
        <v>0</v>
      </c>
    </row>
    <row r="24" spans="1:9" s="35" customFormat="1" x14ac:dyDescent="0.2">
      <c r="A24" s="200" t="str">
        <f>Položky!B333</f>
        <v>764</v>
      </c>
      <c r="B24" s="115" t="str">
        <f>Položky!C333</f>
        <v>Konstrukce klempířské</v>
      </c>
      <c r="C24" s="66"/>
      <c r="D24" s="116"/>
      <c r="E24" s="201">
        <f>Položky!BA351</f>
        <v>0</v>
      </c>
      <c r="F24" s="202">
        <f>Položky!BB351</f>
        <v>0</v>
      </c>
      <c r="G24" s="202">
        <f>Položky!BC351</f>
        <v>0</v>
      </c>
      <c r="H24" s="202">
        <f>Položky!BD351</f>
        <v>0</v>
      </c>
      <c r="I24" s="203">
        <f>Položky!BE351</f>
        <v>0</v>
      </c>
    </row>
    <row r="25" spans="1:9" s="35" customFormat="1" x14ac:dyDescent="0.2">
      <c r="A25" s="200" t="str">
        <f>Položky!B352</f>
        <v>766</v>
      </c>
      <c r="B25" s="115" t="str">
        <f>Položky!C352</f>
        <v>Konstrukce truhlářské</v>
      </c>
      <c r="C25" s="66"/>
      <c r="D25" s="116"/>
      <c r="E25" s="201">
        <f>Položky!BA370</f>
        <v>0</v>
      </c>
      <c r="F25" s="202">
        <f>Položky!BB370</f>
        <v>0</v>
      </c>
      <c r="G25" s="202">
        <f>Položky!BC370</f>
        <v>0</v>
      </c>
      <c r="H25" s="202">
        <f>Položky!BD370</f>
        <v>0</v>
      </c>
      <c r="I25" s="203">
        <f>Položky!BE370</f>
        <v>0</v>
      </c>
    </row>
    <row r="26" spans="1:9" s="35" customFormat="1" x14ac:dyDescent="0.2">
      <c r="A26" s="200" t="str">
        <f>Položky!B371</f>
        <v>767</v>
      </c>
      <c r="B26" s="115" t="str">
        <f>Položky!C371</f>
        <v>Konstrukce zámečnické</v>
      </c>
      <c r="C26" s="66"/>
      <c r="D26" s="116"/>
      <c r="E26" s="201">
        <f>Položky!BA374</f>
        <v>0</v>
      </c>
      <c r="F26" s="202">
        <f>Položky!BB374</f>
        <v>0</v>
      </c>
      <c r="G26" s="202">
        <f>Položky!BC374</f>
        <v>0</v>
      </c>
      <c r="H26" s="202">
        <f>Položky!BD374</f>
        <v>0</v>
      </c>
      <c r="I26" s="203">
        <f>Položky!BE374</f>
        <v>0</v>
      </c>
    </row>
    <row r="27" spans="1:9" s="35" customFormat="1" x14ac:dyDescent="0.2">
      <c r="A27" s="200" t="str">
        <f>Položky!B375</f>
        <v>771</v>
      </c>
      <c r="B27" s="115" t="str">
        <f>Položky!C375</f>
        <v>Podlahy z dlaždic a obklady</v>
      </c>
      <c r="C27" s="66"/>
      <c r="D27" s="116"/>
      <c r="E27" s="201">
        <f>Položky!BA385</f>
        <v>0</v>
      </c>
      <c r="F27" s="202">
        <f>Položky!BB385</f>
        <v>0</v>
      </c>
      <c r="G27" s="202">
        <f>Položky!BC385</f>
        <v>0</v>
      </c>
      <c r="H27" s="202">
        <f>Položky!BD385</f>
        <v>0</v>
      </c>
      <c r="I27" s="203">
        <f>Položky!BE385</f>
        <v>0</v>
      </c>
    </row>
    <row r="28" spans="1:9" s="35" customFormat="1" x14ac:dyDescent="0.2">
      <c r="A28" s="200" t="str">
        <f>Položky!B386</f>
        <v>776</v>
      </c>
      <c r="B28" s="115" t="str">
        <f>Položky!C386</f>
        <v>Podlahy povlakové</v>
      </c>
      <c r="C28" s="66"/>
      <c r="D28" s="116"/>
      <c r="E28" s="201">
        <f>Položky!BA391</f>
        <v>0</v>
      </c>
      <c r="F28" s="202">
        <f>Položky!BB391</f>
        <v>0</v>
      </c>
      <c r="G28" s="202">
        <f>Položky!BC391</f>
        <v>0</v>
      </c>
      <c r="H28" s="202">
        <f>Položky!BD391</f>
        <v>0</v>
      </c>
      <c r="I28" s="203">
        <f>Položky!BE391</f>
        <v>0</v>
      </c>
    </row>
    <row r="29" spans="1:9" s="35" customFormat="1" x14ac:dyDescent="0.2">
      <c r="A29" s="200" t="str">
        <f>Položky!B392</f>
        <v>781</v>
      </c>
      <c r="B29" s="115" t="str">
        <f>Položky!C392</f>
        <v>Obklady keramické</v>
      </c>
      <c r="C29" s="66"/>
      <c r="D29" s="116"/>
      <c r="E29" s="201">
        <f>Položky!BA400</f>
        <v>0</v>
      </c>
      <c r="F29" s="202">
        <f>Položky!BB400</f>
        <v>0</v>
      </c>
      <c r="G29" s="202">
        <f>Položky!BC400</f>
        <v>0</v>
      </c>
      <c r="H29" s="202">
        <f>Položky!BD400</f>
        <v>0</v>
      </c>
      <c r="I29" s="203">
        <f>Položky!BE400</f>
        <v>0</v>
      </c>
    </row>
    <row r="30" spans="1:9" s="35" customFormat="1" x14ac:dyDescent="0.2">
      <c r="A30" s="200" t="str">
        <f>Položky!B401</f>
        <v>783</v>
      </c>
      <c r="B30" s="115" t="str">
        <f>Položky!C401</f>
        <v>Nátěry</v>
      </c>
      <c r="C30" s="66"/>
      <c r="D30" s="116"/>
      <c r="E30" s="201">
        <f>Položky!BA419</f>
        <v>0</v>
      </c>
      <c r="F30" s="202">
        <f>Položky!BB419</f>
        <v>0</v>
      </c>
      <c r="G30" s="202">
        <f>Položky!BC419</f>
        <v>0</v>
      </c>
      <c r="H30" s="202">
        <f>Položky!BD419</f>
        <v>0</v>
      </c>
      <c r="I30" s="203">
        <f>Položky!BE419</f>
        <v>0</v>
      </c>
    </row>
    <row r="31" spans="1:9" s="35" customFormat="1" x14ac:dyDescent="0.2">
      <c r="A31" s="200" t="str">
        <f>Položky!B420</f>
        <v>784</v>
      </c>
      <c r="B31" s="115" t="str">
        <f>Položky!C420</f>
        <v>Malby</v>
      </c>
      <c r="C31" s="66"/>
      <c r="D31" s="116"/>
      <c r="E31" s="201">
        <f>Položky!BA425</f>
        <v>0</v>
      </c>
      <c r="F31" s="202">
        <f>Položky!BB425</f>
        <v>0</v>
      </c>
      <c r="G31" s="202">
        <f>Položky!BC425</f>
        <v>0</v>
      </c>
      <c r="H31" s="202">
        <f>Položky!BD425</f>
        <v>0</v>
      </c>
      <c r="I31" s="203">
        <f>Položky!BE425</f>
        <v>0</v>
      </c>
    </row>
    <row r="32" spans="1:9" s="35" customFormat="1" x14ac:dyDescent="0.2">
      <c r="A32" s="200" t="str">
        <f>Položky!B426</f>
        <v>M21</v>
      </c>
      <c r="B32" s="115" t="str">
        <f>Položky!C426</f>
        <v>Elektromontáže</v>
      </c>
      <c r="C32" s="66"/>
      <c r="D32" s="116"/>
      <c r="E32" s="201">
        <f>Položky!BA428</f>
        <v>0</v>
      </c>
      <c r="F32" s="202">
        <f>Položky!BB428</f>
        <v>0</v>
      </c>
      <c r="G32" s="202">
        <f>Položky!BC428</f>
        <v>0</v>
      </c>
      <c r="H32" s="202">
        <f>Položky!BD428</f>
        <v>0</v>
      </c>
      <c r="I32" s="203">
        <f>Položky!BE428</f>
        <v>0</v>
      </c>
    </row>
    <row r="33" spans="1:57" s="35" customFormat="1" x14ac:dyDescent="0.2">
      <c r="A33" s="200" t="str">
        <f>Položky!B429</f>
        <v>M211</v>
      </c>
      <c r="B33" s="115" t="str">
        <f>Položky!C429</f>
        <v>Hromosvod</v>
      </c>
      <c r="C33" s="66"/>
      <c r="D33" s="116"/>
      <c r="E33" s="201">
        <f>Položky!BA432</f>
        <v>0</v>
      </c>
      <c r="F33" s="202">
        <f>Položky!BB432</f>
        <v>0</v>
      </c>
      <c r="G33" s="202">
        <f>Položky!BC432</f>
        <v>0</v>
      </c>
      <c r="H33" s="202">
        <f>Položky!BD432</f>
        <v>0</v>
      </c>
      <c r="I33" s="203">
        <f>Položky!BE432</f>
        <v>0</v>
      </c>
    </row>
    <row r="34" spans="1:57" s="35" customFormat="1" ht="13.5" thickBot="1" x14ac:dyDescent="0.25">
      <c r="A34" s="200" t="str">
        <f>Položky!B433</f>
        <v>M24</v>
      </c>
      <c r="B34" s="115" t="str">
        <f>Položky!C433</f>
        <v>Montáže vzduchotechnických zařízení</v>
      </c>
      <c r="C34" s="66"/>
      <c r="D34" s="116"/>
      <c r="E34" s="201">
        <f>Položky!BA435</f>
        <v>0</v>
      </c>
      <c r="F34" s="202">
        <f>Položky!BB435</f>
        <v>0</v>
      </c>
      <c r="G34" s="202">
        <f>Položky!BC435</f>
        <v>0</v>
      </c>
      <c r="H34" s="202">
        <f>Položky!BD435</f>
        <v>0</v>
      </c>
      <c r="I34" s="203">
        <f>Položky!BE435</f>
        <v>0</v>
      </c>
    </row>
    <row r="35" spans="1:57" s="123" customFormat="1" ht="13.5" thickBot="1" x14ac:dyDescent="0.25">
      <c r="A35" s="117"/>
      <c r="B35" s="118" t="s">
        <v>57</v>
      </c>
      <c r="C35" s="118"/>
      <c r="D35" s="119"/>
      <c r="E35" s="120">
        <f>SUM(E7:E34)</f>
        <v>0</v>
      </c>
      <c r="F35" s="121">
        <f>SUM(F7:F34)</f>
        <v>0</v>
      </c>
      <c r="G35" s="121">
        <f>SUM(G7:G34)</f>
        <v>0</v>
      </c>
      <c r="H35" s="121">
        <f>SUM(H7:H34)</f>
        <v>0</v>
      </c>
      <c r="I35" s="122">
        <f>SUM(I7:I34)</f>
        <v>0</v>
      </c>
    </row>
    <row r="36" spans="1:57" x14ac:dyDescent="0.2">
      <c r="A36" s="66"/>
      <c r="B36" s="66"/>
      <c r="C36" s="66"/>
      <c r="D36" s="66"/>
      <c r="E36" s="66"/>
      <c r="F36" s="66"/>
      <c r="G36" s="66"/>
      <c r="H36" s="66"/>
      <c r="I36" s="66"/>
    </row>
    <row r="37" spans="1:57" ht="19.5" customHeight="1" x14ac:dyDescent="0.25">
      <c r="A37" s="107" t="s">
        <v>58</v>
      </c>
      <c r="B37" s="107"/>
      <c r="C37" s="107"/>
      <c r="D37" s="107"/>
      <c r="E37" s="107"/>
      <c r="F37" s="107"/>
      <c r="G37" s="124"/>
      <c r="H37" s="107"/>
      <c r="I37" s="107"/>
      <c r="BA37" s="41"/>
      <c r="BB37" s="41"/>
      <c r="BC37" s="41"/>
      <c r="BD37" s="41"/>
      <c r="BE37" s="41"/>
    </row>
    <row r="38" spans="1:57" ht="13.5" thickBot="1" x14ac:dyDescent="0.25">
      <c r="A38" s="77"/>
      <c r="B38" s="77"/>
      <c r="C38" s="77"/>
      <c r="D38" s="77"/>
      <c r="E38" s="77"/>
      <c r="F38" s="77"/>
      <c r="G38" s="77"/>
      <c r="H38" s="77"/>
      <c r="I38" s="77"/>
    </row>
    <row r="39" spans="1:57" x14ac:dyDescent="0.2">
      <c r="A39" s="71" t="s">
        <v>59</v>
      </c>
      <c r="B39" s="72"/>
      <c r="C39" s="72"/>
      <c r="D39" s="125"/>
      <c r="E39" s="126" t="s">
        <v>60</v>
      </c>
      <c r="F39" s="127" t="s">
        <v>61</v>
      </c>
      <c r="G39" s="128" t="s">
        <v>62</v>
      </c>
      <c r="H39" s="129"/>
      <c r="I39" s="130" t="s">
        <v>60</v>
      </c>
    </row>
    <row r="40" spans="1:57" x14ac:dyDescent="0.2">
      <c r="A40" s="64" t="s">
        <v>683</v>
      </c>
      <c r="B40" s="55"/>
      <c r="C40" s="55"/>
      <c r="D40" s="131"/>
      <c r="E40" s="132"/>
      <c r="F40" s="133"/>
      <c r="G40" s="134">
        <f>CHOOSE(BA40+1,HSV+PSV,HSV+PSV+Mont,HSV+PSV+Dodavka+Mont,HSV,PSV,Mont,Dodavka,Mont+Dodavka,0)</f>
        <v>0</v>
      </c>
      <c r="H40" s="135"/>
      <c r="I40" s="136">
        <f>E40+F40*G40/100</f>
        <v>0</v>
      </c>
      <c r="BA40">
        <v>1</v>
      </c>
    </row>
    <row r="41" spans="1:57" ht="13.5" thickBot="1" x14ac:dyDescent="0.25">
      <c r="A41" s="137"/>
      <c r="B41" s="138" t="s">
        <v>63</v>
      </c>
      <c r="C41" s="139"/>
      <c r="D41" s="140"/>
      <c r="E41" s="141"/>
      <c r="F41" s="142"/>
      <c r="G41" s="142"/>
      <c r="H41" s="224">
        <f>SUM(I40:I40)</f>
        <v>0</v>
      </c>
      <c r="I41" s="225"/>
    </row>
    <row r="43" spans="1:57" x14ac:dyDescent="0.2">
      <c r="B43" s="123"/>
      <c r="F43" s="143"/>
      <c r="G43" s="144"/>
      <c r="H43" s="144"/>
      <c r="I43" s="145"/>
    </row>
    <row r="44" spans="1:57" x14ac:dyDescent="0.2">
      <c r="F44" s="143"/>
      <c r="G44" s="144"/>
      <c r="H44" s="144"/>
      <c r="I44" s="145"/>
    </row>
    <row r="45" spans="1:57" x14ac:dyDescent="0.2">
      <c r="F45" s="143"/>
      <c r="G45" s="144"/>
      <c r="H45" s="144"/>
      <c r="I45" s="145"/>
    </row>
    <row r="46" spans="1:57" x14ac:dyDescent="0.2">
      <c r="F46" s="143"/>
      <c r="G46" s="144"/>
      <c r="H46" s="144"/>
      <c r="I46" s="145"/>
    </row>
    <row r="47" spans="1:57" x14ac:dyDescent="0.2">
      <c r="F47" s="143"/>
      <c r="G47" s="144"/>
      <c r="H47" s="144"/>
      <c r="I47" s="145"/>
    </row>
    <row r="48" spans="1:57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508"/>
  <sheetViews>
    <sheetView showGridLines="0" showZeros="0" tabSelected="1" topLeftCell="A413" zoomScaleNormal="100" workbookViewId="0">
      <selection activeCell="A435" sqref="A435:IV437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9" t="s">
        <v>78</v>
      </c>
      <c r="B1" s="229"/>
      <c r="C1" s="229"/>
      <c r="D1" s="229"/>
      <c r="E1" s="229"/>
      <c r="F1" s="229"/>
      <c r="G1" s="229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48</v>
      </c>
      <c r="B3" s="218"/>
      <c r="C3" s="97" t="str">
        <f>CONCATENATE(cislostavby," ",nazevstavby)</f>
        <v>O171 ŽELEZNÁ RUDA - VÝJEZDOVÉ  STATOVIŠTĚ  ZZSPK</v>
      </c>
      <c r="D3" s="151"/>
      <c r="E3" s="152" t="s">
        <v>64</v>
      </c>
      <c r="F3" s="153">
        <f>Rekapitulace!H1</f>
        <v>0</v>
      </c>
      <c r="G3" s="154"/>
    </row>
    <row r="4" spans="1:104" ht="13.5" thickBot="1" x14ac:dyDescent="0.25">
      <c r="A4" s="230" t="s">
        <v>50</v>
      </c>
      <c r="B4" s="220"/>
      <c r="C4" s="103" t="str">
        <f>CONCATENATE(cisloobjektu," ",nazevobjektu)</f>
        <v>01 Vlastní objekt - výjezdové stanoviště</v>
      </c>
      <c r="D4" s="155"/>
      <c r="E4" s="231">
        <f>Rekapitulace!G2</f>
        <v>0</v>
      </c>
      <c r="F4" s="232"/>
      <c r="G4" s="233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83</v>
      </c>
      <c r="C8" s="173" t="s">
        <v>84</v>
      </c>
      <c r="D8" s="174" t="s">
        <v>85</v>
      </c>
      <c r="E8" s="175">
        <v>31.636500000000002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0"/>
      <c r="C9" s="226" t="s">
        <v>86</v>
      </c>
      <c r="D9" s="227"/>
      <c r="E9" s="181">
        <v>31.636500000000002</v>
      </c>
      <c r="F9" s="182"/>
      <c r="G9" s="183"/>
      <c r="M9" s="179" t="s">
        <v>86</v>
      </c>
      <c r="O9" s="170"/>
    </row>
    <row r="10" spans="1:104" x14ac:dyDescent="0.2">
      <c r="A10" s="171">
        <v>2</v>
      </c>
      <c r="B10" s="172" t="s">
        <v>87</v>
      </c>
      <c r="C10" s="173" t="s">
        <v>88</v>
      </c>
      <c r="D10" s="174" t="s">
        <v>85</v>
      </c>
      <c r="E10" s="175">
        <v>15.818300000000001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">
      <c r="A11" s="178"/>
      <c r="B11" s="180"/>
      <c r="C11" s="226" t="s">
        <v>89</v>
      </c>
      <c r="D11" s="227"/>
      <c r="E11" s="181">
        <v>15.818300000000001</v>
      </c>
      <c r="F11" s="182"/>
      <c r="G11" s="183"/>
      <c r="M11" s="179" t="s">
        <v>89</v>
      </c>
      <c r="O11" s="170"/>
    </row>
    <row r="12" spans="1:104" x14ac:dyDescent="0.2">
      <c r="A12" s="171">
        <v>3</v>
      </c>
      <c r="B12" s="172" t="s">
        <v>90</v>
      </c>
      <c r="C12" s="173" t="s">
        <v>91</v>
      </c>
      <c r="D12" s="174" t="s">
        <v>85</v>
      </c>
      <c r="E12" s="175">
        <v>2.3624999999999998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0"/>
      <c r="C13" s="226" t="s">
        <v>92</v>
      </c>
      <c r="D13" s="227"/>
      <c r="E13" s="181">
        <v>2.3624999999999998</v>
      </c>
      <c r="F13" s="182"/>
      <c r="G13" s="183"/>
      <c r="M13" s="179" t="s">
        <v>92</v>
      </c>
      <c r="O13" s="170"/>
    </row>
    <row r="14" spans="1:104" x14ac:dyDescent="0.2">
      <c r="A14" s="171">
        <v>4</v>
      </c>
      <c r="B14" s="172" t="s">
        <v>93</v>
      </c>
      <c r="C14" s="173" t="s">
        <v>94</v>
      </c>
      <c r="D14" s="174" t="s">
        <v>85</v>
      </c>
      <c r="E14" s="175">
        <v>1.1812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8"/>
      <c r="B15" s="180"/>
      <c r="C15" s="226" t="s">
        <v>95</v>
      </c>
      <c r="D15" s="227"/>
      <c r="E15" s="181">
        <v>1.1812</v>
      </c>
      <c r="F15" s="182"/>
      <c r="G15" s="183"/>
      <c r="M15" s="179" t="s">
        <v>95</v>
      </c>
      <c r="O15" s="170"/>
    </row>
    <row r="16" spans="1:104" x14ac:dyDescent="0.2">
      <c r="A16" s="171">
        <v>5</v>
      </c>
      <c r="B16" s="172" t="s">
        <v>96</v>
      </c>
      <c r="C16" s="173" t="s">
        <v>97</v>
      </c>
      <c r="D16" s="174" t="s">
        <v>85</v>
      </c>
      <c r="E16" s="175">
        <v>25.805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">
      <c r="A17" s="178"/>
      <c r="B17" s="180"/>
      <c r="C17" s="226" t="s">
        <v>98</v>
      </c>
      <c r="D17" s="227"/>
      <c r="E17" s="181">
        <v>25.805</v>
      </c>
      <c r="F17" s="182"/>
      <c r="G17" s="183"/>
      <c r="M17" s="179" t="s">
        <v>98</v>
      </c>
      <c r="O17" s="170"/>
    </row>
    <row r="18" spans="1:104" x14ac:dyDescent="0.2">
      <c r="A18" s="171">
        <v>6</v>
      </c>
      <c r="B18" s="172" t="s">
        <v>99</v>
      </c>
      <c r="C18" s="173" t="s">
        <v>100</v>
      </c>
      <c r="D18" s="174" t="s">
        <v>85</v>
      </c>
      <c r="E18" s="175">
        <v>12.9025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">
      <c r="A19" s="178"/>
      <c r="B19" s="180"/>
      <c r="C19" s="226" t="s">
        <v>101</v>
      </c>
      <c r="D19" s="227"/>
      <c r="E19" s="181">
        <v>12.9025</v>
      </c>
      <c r="F19" s="182"/>
      <c r="G19" s="183"/>
      <c r="M19" s="179" t="s">
        <v>101</v>
      </c>
      <c r="O19" s="170"/>
    </row>
    <row r="20" spans="1:104" ht="22.5" x14ac:dyDescent="0.2">
      <c r="A20" s="171">
        <v>7</v>
      </c>
      <c r="B20" s="172" t="s">
        <v>102</v>
      </c>
      <c r="C20" s="173" t="s">
        <v>103</v>
      </c>
      <c r="D20" s="174" t="s">
        <v>85</v>
      </c>
      <c r="E20" s="175">
        <v>2.66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">
      <c r="A21" s="178"/>
      <c r="B21" s="180"/>
      <c r="C21" s="226" t="s">
        <v>104</v>
      </c>
      <c r="D21" s="227"/>
      <c r="E21" s="181">
        <v>2.66</v>
      </c>
      <c r="F21" s="182"/>
      <c r="G21" s="183"/>
      <c r="M21" s="179" t="s">
        <v>104</v>
      </c>
      <c r="O21" s="170"/>
    </row>
    <row r="22" spans="1:104" x14ac:dyDescent="0.2">
      <c r="A22" s="171">
        <v>8</v>
      </c>
      <c r="B22" s="172" t="s">
        <v>105</v>
      </c>
      <c r="C22" s="173" t="s">
        <v>106</v>
      </c>
      <c r="D22" s="174" t="s">
        <v>85</v>
      </c>
      <c r="E22" s="175">
        <v>59.804000000000002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0</v>
      </c>
    </row>
    <row r="23" spans="1:104" x14ac:dyDescent="0.2">
      <c r="A23" s="178"/>
      <c r="B23" s="180"/>
      <c r="C23" s="226" t="s">
        <v>107</v>
      </c>
      <c r="D23" s="227"/>
      <c r="E23" s="181">
        <v>59.804000000000002</v>
      </c>
      <c r="F23" s="182"/>
      <c r="G23" s="183"/>
      <c r="M23" s="179" t="s">
        <v>107</v>
      </c>
      <c r="O23" s="170"/>
    </row>
    <row r="24" spans="1:104" x14ac:dyDescent="0.2">
      <c r="A24" s="171">
        <v>9</v>
      </c>
      <c r="B24" s="172" t="s">
        <v>108</v>
      </c>
      <c r="C24" s="173" t="s">
        <v>109</v>
      </c>
      <c r="D24" s="174" t="s">
        <v>85</v>
      </c>
      <c r="E24" s="175">
        <v>59.804000000000002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 x14ac:dyDescent="0.2">
      <c r="A25" s="171">
        <v>10</v>
      </c>
      <c r="B25" s="172" t="s">
        <v>110</v>
      </c>
      <c r="C25" s="173" t="s">
        <v>111</v>
      </c>
      <c r="D25" s="174" t="s">
        <v>85</v>
      </c>
      <c r="E25" s="175">
        <v>2.66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0</v>
      </c>
    </row>
    <row r="26" spans="1:104" x14ac:dyDescent="0.2">
      <c r="A26" s="178"/>
      <c r="B26" s="180"/>
      <c r="C26" s="226" t="s">
        <v>112</v>
      </c>
      <c r="D26" s="227"/>
      <c r="E26" s="181">
        <v>2.66</v>
      </c>
      <c r="F26" s="182"/>
      <c r="G26" s="183"/>
      <c r="M26" s="179" t="s">
        <v>112</v>
      </c>
      <c r="O26" s="170"/>
    </row>
    <row r="27" spans="1:104" x14ac:dyDescent="0.2">
      <c r="A27" s="171">
        <v>11</v>
      </c>
      <c r="B27" s="172" t="s">
        <v>113</v>
      </c>
      <c r="C27" s="173" t="s">
        <v>114</v>
      </c>
      <c r="D27" s="174" t="s">
        <v>85</v>
      </c>
      <c r="E27" s="175">
        <v>2.66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 x14ac:dyDescent="0.2">
      <c r="A28" s="184"/>
      <c r="B28" s="185" t="s">
        <v>76</v>
      </c>
      <c r="C28" s="186" t="str">
        <f>CONCATENATE(B7," ",C7)</f>
        <v>1 Zemní práce</v>
      </c>
      <c r="D28" s="187"/>
      <c r="E28" s="188"/>
      <c r="F28" s="189"/>
      <c r="G28" s="190">
        <f>SUM(G7:G27)</f>
        <v>0</v>
      </c>
      <c r="O28" s="170">
        <v>4</v>
      </c>
      <c r="BA28" s="191">
        <f>SUM(BA7:BA27)</f>
        <v>0</v>
      </c>
      <c r="BB28" s="191">
        <f>SUM(BB7:BB27)</f>
        <v>0</v>
      </c>
      <c r="BC28" s="191">
        <f>SUM(BC7:BC27)</f>
        <v>0</v>
      </c>
      <c r="BD28" s="191">
        <f>SUM(BD7:BD27)</f>
        <v>0</v>
      </c>
      <c r="BE28" s="191">
        <f>SUM(BE7:BE27)</f>
        <v>0</v>
      </c>
    </row>
    <row r="29" spans="1:104" x14ac:dyDescent="0.2">
      <c r="A29" s="163" t="s">
        <v>72</v>
      </c>
      <c r="B29" s="164" t="s">
        <v>115</v>
      </c>
      <c r="C29" s="165" t="s">
        <v>116</v>
      </c>
      <c r="D29" s="166"/>
      <c r="E29" s="167"/>
      <c r="F29" s="167"/>
      <c r="G29" s="168"/>
      <c r="H29" s="169"/>
      <c r="I29" s="169"/>
      <c r="O29" s="170">
        <v>1</v>
      </c>
    </row>
    <row r="30" spans="1:104" x14ac:dyDescent="0.2">
      <c r="A30" s="171">
        <v>12</v>
      </c>
      <c r="B30" s="172" t="s">
        <v>117</v>
      </c>
      <c r="C30" s="173" t="s">
        <v>118</v>
      </c>
      <c r="D30" s="174" t="s">
        <v>85</v>
      </c>
      <c r="E30" s="175">
        <v>38.213799999999999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2.4169299999999998</v>
      </c>
    </row>
    <row r="31" spans="1:104" x14ac:dyDescent="0.2">
      <c r="A31" s="178"/>
      <c r="B31" s="180"/>
      <c r="C31" s="226" t="s">
        <v>119</v>
      </c>
      <c r="D31" s="227"/>
      <c r="E31" s="181">
        <v>33.546500000000002</v>
      </c>
      <c r="F31" s="182"/>
      <c r="G31" s="183"/>
      <c r="M31" s="179" t="s">
        <v>119</v>
      </c>
      <c r="O31" s="170"/>
    </row>
    <row r="32" spans="1:104" x14ac:dyDescent="0.2">
      <c r="A32" s="178"/>
      <c r="B32" s="180"/>
      <c r="C32" s="226" t="s">
        <v>120</v>
      </c>
      <c r="D32" s="227"/>
      <c r="E32" s="181">
        <v>3.375</v>
      </c>
      <c r="F32" s="182"/>
      <c r="G32" s="183"/>
      <c r="M32" s="179" t="s">
        <v>120</v>
      </c>
      <c r="O32" s="170"/>
    </row>
    <row r="33" spans="1:104" x14ac:dyDescent="0.2">
      <c r="A33" s="178"/>
      <c r="B33" s="180"/>
      <c r="C33" s="228" t="s">
        <v>121</v>
      </c>
      <c r="D33" s="227"/>
      <c r="E33" s="204">
        <v>36.921500000000002</v>
      </c>
      <c r="F33" s="182"/>
      <c r="G33" s="183"/>
      <c r="M33" s="179" t="s">
        <v>121</v>
      </c>
      <c r="O33" s="170"/>
    </row>
    <row r="34" spans="1:104" x14ac:dyDescent="0.2">
      <c r="A34" s="178"/>
      <c r="B34" s="180"/>
      <c r="C34" s="226" t="s">
        <v>122</v>
      </c>
      <c r="D34" s="227"/>
      <c r="E34" s="181">
        <v>1.2923</v>
      </c>
      <c r="F34" s="182"/>
      <c r="G34" s="183"/>
      <c r="M34" s="179" t="s">
        <v>122</v>
      </c>
      <c r="O34" s="170"/>
    </row>
    <row r="35" spans="1:104" x14ac:dyDescent="0.2">
      <c r="A35" s="171">
        <v>13</v>
      </c>
      <c r="B35" s="172" t="s">
        <v>123</v>
      </c>
      <c r="C35" s="173" t="s">
        <v>124</v>
      </c>
      <c r="D35" s="174" t="s">
        <v>125</v>
      </c>
      <c r="E35" s="175">
        <v>36.76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8.5999999999999998E-4</v>
      </c>
    </row>
    <row r="36" spans="1:104" x14ac:dyDescent="0.2">
      <c r="A36" s="178"/>
      <c r="B36" s="180"/>
      <c r="C36" s="226" t="s">
        <v>126</v>
      </c>
      <c r="D36" s="227"/>
      <c r="E36" s="181">
        <v>16.920000000000002</v>
      </c>
      <c r="F36" s="182"/>
      <c r="G36" s="183"/>
      <c r="M36" s="179" t="s">
        <v>126</v>
      </c>
      <c r="O36" s="170"/>
    </row>
    <row r="37" spans="1:104" x14ac:dyDescent="0.2">
      <c r="A37" s="178"/>
      <c r="B37" s="180"/>
      <c r="C37" s="226" t="s">
        <v>127</v>
      </c>
      <c r="D37" s="227"/>
      <c r="E37" s="181">
        <v>19.84</v>
      </c>
      <c r="F37" s="182"/>
      <c r="G37" s="183"/>
      <c r="M37" s="179" t="s">
        <v>127</v>
      </c>
      <c r="O37" s="170"/>
    </row>
    <row r="38" spans="1:104" x14ac:dyDescent="0.2">
      <c r="A38" s="171">
        <v>14</v>
      </c>
      <c r="B38" s="172" t="s">
        <v>128</v>
      </c>
      <c r="C38" s="173" t="s">
        <v>129</v>
      </c>
      <c r="D38" s="174" t="s">
        <v>125</v>
      </c>
      <c r="E38" s="175">
        <v>36.76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 ht="22.5" x14ac:dyDescent="0.2">
      <c r="A39" s="171">
        <v>15</v>
      </c>
      <c r="B39" s="172" t="s">
        <v>130</v>
      </c>
      <c r="C39" s="173" t="s">
        <v>131</v>
      </c>
      <c r="D39" s="174" t="s">
        <v>132</v>
      </c>
      <c r="E39" s="175">
        <v>1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1.8319999999999999E-2</v>
      </c>
    </row>
    <row r="40" spans="1:104" x14ac:dyDescent="0.2">
      <c r="A40" s="184"/>
      <c r="B40" s="185" t="s">
        <v>76</v>
      </c>
      <c r="C40" s="186" t="str">
        <f>CONCATENATE(B29," ",C29)</f>
        <v>27 Základy</v>
      </c>
      <c r="D40" s="187"/>
      <c r="E40" s="188"/>
      <c r="F40" s="189"/>
      <c r="G40" s="190">
        <f>SUM(G29:G39)</f>
        <v>0</v>
      </c>
      <c r="O40" s="170">
        <v>4</v>
      </c>
      <c r="BA40" s="191">
        <f>SUM(BA29:BA39)</f>
        <v>0</v>
      </c>
      <c r="BB40" s="191">
        <f>SUM(BB29:BB39)</f>
        <v>0</v>
      </c>
      <c r="BC40" s="191">
        <f>SUM(BC29:BC39)</f>
        <v>0</v>
      </c>
      <c r="BD40" s="191">
        <f>SUM(BD29:BD39)</f>
        <v>0</v>
      </c>
      <c r="BE40" s="191">
        <f>SUM(BE29:BE39)</f>
        <v>0</v>
      </c>
    </row>
    <row r="41" spans="1:104" x14ac:dyDescent="0.2">
      <c r="A41" s="163" t="s">
        <v>72</v>
      </c>
      <c r="B41" s="164" t="s">
        <v>133</v>
      </c>
      <c r="C41" s="165" t="s">
        <v>134</v>
      </c>
      <c r="D41" s="166"/>
      <c r="E41" s="167"/>
      <c r="F41" s="167"/>
      <c r="G41" s="168"/>
      <c r="H41" s="169"/>
      <c r="I41" s="169"/>
      <c r="O41" s="170">
        <v>1</v>
      </c>
    </row>
    <row r="42" spans="1:104" x14ac:dyDescent="0.2">
      <c r="A42" s="171">
        <v>16</v>
      </c>
      <c r="B42" s="172" t="s">
        <v>135</v>
      </c>
      <c r="C42" s="173" t="s">
        <v>136</v>
      </c>
      <c r="D42" s="174" t="s">
        <v>125</v>
      </c>
      <c r="E42" s="175">
        <v>32.67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0.30604999999999999</v>
      </c>
    </row>
    <row r="43" spans="1:104" x14ac:dyDescent="0.2">
      <c r="A43" s="178"/>
      <c r="B43" s="180"/>
      <c r="C43" s="226" t="s">
        <v>137</v>
      </c>
      <c r="D43" s="227"/>
      <c r="E43" s="181">
        <v>23.17</v>
      </c>
      <c r="F43" s="182"/>
      <c r="G43" s="183"/>
      <c r="M43" s="179" t="s">
        <v>137</v>
      </c>
      <c r="O43" s="170"/>
    </row>
    <row r="44" spans="1:104" x14ac:dyDescent="0.2">
      <c r="A44" s="178"/>
      <c r="B44" s="180"/>
      <c r="C44" s="226" t="s">
        <v>138</v>
      </c>
      <c r="D44" s="227"/>
      <c r="E44" s="181">
        <v>4</v>
      </c>
      <c r="F44" s="182"/>
      <c r="G44" s="183"/>
      <c r="M44" s="179" t="s">
        <v>138</v>
      </c>
      <c r="O44" s="170"/>
    </row>
    <row r="45" spans="1:104" x14ac:dyDescent="0.2">
      <c r="A45" s="178"/>
      <c r="B45" s="180"/>
      <c r="C45" s="226" t="s">
        <v>139</v>
      </c>
      <c r="D45" s="227"/>
      <c r="E45" s="181">
        <v>5.5</v>
      </c>
      <c r="F45" s="182"/>
      <c r="G45" s="183"/>
      <c r="M45" s="179" t="s">
        <v>139</v>
      </c>
      <c r="O45" s="170"/>
    </row>
    <row r="46" spans="1:104" x14ac:dyDescent="0.2">
      <c r="A46" s="171">
        <v>17</v>
      </c>
      <c r="B46" s="172" t="s">
        <v>140</v>
      </c>
      <c r="C46" s="173" t="s">
        <v>141</v>
      </c>
      <c r="D46" s="174" t="s">
        <v>125</v>
      </c>
      <c r="E46" s="175">
        <v>201.005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0.37606000000000001</v>
      </c>
    </row>
    <row r="47" spans="1:104" x14ac:dyDescent="0.2">
      <c r="A47" s="178"/>
      <c r="B47" s="180"/>
      <c r="C47" s="226" t="s">
        <v>142</v>
      </c>
      <c r="D47" s="227"/>
      <c r="E47" s="181">
        <v>147.26</v>
      </c>
      <c r="F47" s="182"/>
      <c r="G47" s="183"/>
      <c r="M47" s="179" t="s">
        <v>142</v>
      </c>
      <c r="O47" s="170"/>
    </row>
    <row r="48" spans="1:104" x14ac:dyDescent="0.2">
      <c r="A48" s="178"/>
      <c r="B48" s="180"/>
      <c r="C48" s="226" t="s">
        <v>143</v>
      </c>
      <c r="D48" s="227"/>
      <c r="E48" s="181">
        <v>-26.7</v>
      </c>
      <c r="F48" s="182"/>
      <c r="G48" s="183"/>
      <c r="M48" s="179" t="s">
        <v>143</v>
      </c>
      <c r="O48" s="170"/>
    </row>
    <row r="49" spans="1:104" x14ac:dyDescent="0.2">
      <c r="A49" s="178"/>
      <c r="B49" s="180"/>
      <c r="C49" s="228" t="s">
        <v>121</v>
      </c>
      <c r="D49" s="227"/>
      <c r="E49" s="204">
        <v>120.55999999999999</v>
      </c>
      <c r="F49" s="182"/>
      <c r="G49" s="183"/>
      <c r="M49" s="179" t="s">
        <v>121</v>
      </c>
      <c r="O49" s="170"/>
    </row>
    <row r="50" spans="1:104" x14ac:dyDescent="0.2">
      <c r="A50" s="178"/>
      <c r="B50" s="180"/>
      <c r="C50" s="226" t="s">
        <v>144</v>
      </c>
      <c r="D50" s="227"/>
      <c r="E50" s="181">
        <v>86.564999999999998</v>
      </c>
      <c r="F50" s="182"/>
      <c r="G50" s="183"/>
      <c r="M50" s="179" t="s">
        <v>144</v>
      </c>
      <c r="O50" s="170"/>
    </row>
    <row r="51" spans="1:104" x14ac:dyDescent="0.2">
      <c r="A51" s="178"/>
      <c r="B51" s="180"/>
      <c r="C51" s="226" t="s">
        <v>145</v>
      </c>
      <c r="D51" s="227"/>
      <c r="E51" s="181">
        <v>-6.12</v>
      </c>
      <c r="F51" s="182"/>
      <c r="G51" s="183"/>
      <c r="M51" s="179" t="s">
        <v>145</v>
      </c>
      <c r="O51" s="170"/>
    </row>
    <row r="52" spans="1:104" x14ac:dyDescent="0.2">
      <c r="A52" s="178"/>
      <c r="B52" s="180"/>
      <c r="C52" s="228" t="s">
        <v>121</v>
      </c>
      <c r="D52" s="227"/>
      <c r="E52" s="204">
        <v>80.444999999999993</v>
      </c>
      <c r="F52" s="182"/>
      <c r="G52" s="183"/>
      <c r="M52" s="179" t="s">
        <v>121</v>
      </c>
      <c r="O52" s="170"/>
    </row>
    <row r="53" spans="1:104" x14ac:dyDescent="0.2">
      <c r="A53" s="171">
        <v>18</v>
      </c>
      <c r="B53" s="172" t="s">
        <v>146</v>
      </c>
      <c r="C53" s="173" t="s">
        <v>147</v>
      </c>
      <c r="D53" s="174" t="s">
        <v>132</v>
      </c>
      <c r="E53" s="175">
        <v>1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3.0339999999999999E-2</v>
      </c>
    </row>
    <row r="54" spans="1:104" x14ac:dyDescent="0.2">
      <c r="A54" s="178"/>
      <c r="B54" s="180"/>
      <c r="C54" s="226" t="s">
        <v>148</v>
      </c>
      <c r="D54" s="227"/>
      <c r="E54" s="181">
        <v>1</v>
      </c>
      <c r="F54" s="182"/>
      <c r="G54" s="183"/>
      <c r="M54" s="179" t="s">
        <v>148</v>
      </c>
      <c r="O54" s="170"/>
    </row>
    <row r="55" spans="1:104" x14ac:dyDescent="0.2">
      <c r="A55" s="171">
        <v>19</v>
      </c>
      <c r="B55" s="172" t="s">
        <v>149</v>
      </c>
      <c r="C55" s="173" t="s">
        <v>150</v>
      </c>
      <c r="D55" s="174" t="s">
        <v>132</v>
      </c>
      <c r="E55" s="175">
        <v>30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5.4219999999999997E-2</v>
      </c>
    </row>
    <row r="56" spans="1:104" x14ac:dyDescent="0.2">
      <c r="A56" s="178"/>
      <c r="B56" s="180"/>
      <c r="C56" s="226" t="s">
        <v>151</v>
      </c>
      <c r="D56" s="227"/>
      <c r="E56" s="181">
        <v>20</v>
      </c>
      <c r="F56" s="182"/>
      <c r="G56" s="183"/>
      <c r="M56" s="179" t="s">
        <v>151</v>
      </c>
      <c r="O56" s="170"/>
    </row>
    <row r="57" spans="1:104" x14ac:dyDescent="0.2">
      <c r="A57" s="178"/>
      <c r="B57" s="180"/>
      <c r="C57" s="226" t="s">
        <v>152</v>
      </c>
      <c r="D57" s="227"/>
      <c r="E57" s="181">
        <v>10</v>
      </c>
      <c r="F57" s="182"/>
      <c r="G57" s="183"/>
      <c r="M57" s="179" t="s">
        <v>152</v>
      </c>
      <c r="O57" s="170"/>
    </row>
    <row r="58" spans="1:104" x14ac:dyDescent="0.2">
      <c r="A58" s="171">
        <v>20</v>
      </c>
      <c r="B58" s="172" t="s">
        <v>153</v>
      </c>
      <c r="C58" s="173" t="s">
        <v>154</v>
      </c>
      <c r="D58" s="174" t="s">
        <v>132</v>
      </c>
      <c r="E58" s="175">
        <v>9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6.3140000000000002E-2</v>
      </c>
    </row>
    <row r="59" spans="1:104" x14ac:dyDescent="0.2">
      <c r="A59" s="178"/>
      <c r="B59" s="180"/>
      <c r="C59" s="226" t="s">
        <v>155</v>
      </c>
      <c r="D59" s="227"/>
      <c r="E59" s="181">
        <v>9</v>
      </c>
      <c r="F59" s="182"/>
      <c r="G59" s="183"/>
      <c r="M59" s="179" t="s">
        <v>155</v>
      </c>
      <c r="O59" s="170"/>
    </row>
    <row r="60" spans="1:104" x14ac:dyDescent="0.2">
      <c r="A60" s="171">
        <v>21</v>
      </c>
      <c r="B60" s="172" t="s">
        <v>156</v>
      </c>
      <c r="C60" s="173" t="s">
        <v>157</v>
      </c>
      <c r="D60" s="174" t="s">
        <v>85</v>
      </c>
      <c r="E60" s="175">
        <v>0.73799999999999999</v>
      </c>
      <c r="F60" s="175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1.7764200000000001</v>
      </c>
    </row>
    <row r="61" spans="1:104" x14ac:dyDescent="0.2">
      <c r="A61" s="178"/>
      <c r="B61" s="180"/>
      <c r="C61" s="226" t="s">
        <v>158</v>
      </c>
      <c r="D61" s="227"/>
      <c r="E61" s="181">
        <v>0.4032</v>
      </c>
      <c r="F61" s="182"/>
      <c r="G61" s="183"/>
      <c r="M61" s="179" t="s">
        <v>158</v>
      </c>
      <c r="O61" s="170"/>
    </row>
    <row r="62" spans="1:104" x14ac:dyDescent="0.2">
      <c r="A62" s="178"/>
      <c r="B62" s="180"/>
      <c r="C62" s="226" t="s">
        <v>159</v>
      </c>
      <c r="D62" s="227"/>
      <c r="E62" s="181">
        <v>0.33479999999999999</v>
      </c>
      <c r="F62" s="182"/>
      <c r="G62" s="183"/>
      <c r="M62" s="179" t="s">
        <v>159</v>
      </c>
      <c r="O62" s="170"/>
    </row>
    <row r="63" spans="1:104" ht="22.5" x14ac:dyDescent="0.2">
      <c r="A63" s="171">
        <v>22</v>
      </c>
      <c r="B63" s="172" t="s">
        <v>160</v>
      </c>
      <c r="C63" s="173" t="s">
        <v>161</v>
      </c>
      <c r="D63" s="174" t="s">
        <v>162</v>
      </c>
      <c r="E63" s="175">
        <v>0.2074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1.09954</v>
      </c>
    </row>
    <row r="64" spans="1:104" x14ac:dyDescent="0.2">
      <c r="A64" s="178"/>
      <c r="B64" s="180"/>
      <c r="C64" s="226" t="s">
        <v>163</v>
      </c>
      <c r="D64" s="227"/>
      <c r="E64" s="181">
        <v>0.2074</v>
      </c>
      <c r="F64" s="182"/>
      <c r="G64" s="183"/>
      <c r="M64" s="179" t="s">
        <v>163</v>
      </c>
      <c r="O64" s="170"/>
    </row>
    <row r="65" spans="1:104" ht="22.5" x14ac:dyDescent="0.2">
      <c r="A65" s="171">
        <v>23</v>
      </c>
      <c r="B65" s="172" t="s">
        <v>164</v>
      </c>
      <c r="C65" s="173" t="s">
        <v>165</v>
      </c>
      <c r="D65" s="174" t="s">
        <v>162</v>
      </c>
      <c r="E65" s="175">
        <v>0.30070000000000002</v>
      </c>
      <c r="F65" s="175">
        <v>0</v>
      </c>
      <c r="G65" s="176">
        <f>E65*F65</f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1</v>
      </c>
      <c r="CZ65" s="146">
        <v>1.0970899999999999</v>
      </c>
    </row>
    <row r="66" spans="1:104" x14ac:dyDescent="0.2">
      <c r="A66" s="178"/>
      <c r="B66" s="180"/>
      <c r="C66" s="226" t="s">
        <v>166</v>
      </c>
      <c r="D66" s="227"/>
      <c r="E66" s="181">
        <v>0.30070000000000002</v>
      </c>
      <c r="F66" s="182"/>
      <c r="G66" s="183"/>
      <c r="M66" s="179" t="s">
        <v>166</v>
      </c>
      <c r="O66" s="170"/>
    </row>
    <row r="67" spans="1:104" ht="22.5" x14ac:dyDescent="0.2">
      <c r="A67" s="171">
        <v>24</v>
      </c>
      <c r="B67" s="172" t="s">
        <v>167</v>
      </c>
      <c r="C67" s="173" t="s">
        <v>168</v>
      </c>
      <c r="D67" s="174" t="s">
        <v>162</v>
      </c>
      <c r="E67" s="175">
        <v>5.7599999999999998E-2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1</v>
      </c>
      <c r="CZ67" s="146">
        <v>1.0970899999999999</v>
      </c>
    </row>
    <row r="68" spans="1:104" x14ac:dyDescent="0.2">
      <c r="A68" s="178"/>
      <c r="B68" s="180"/>
      <c r="C68" s="226" t="s">
        <v>169</v>
      </c>
      <c r="D68" s="227"/>
      <c r="E68" s="181">
        <v>5.7599999999999998E-2</v>
      </c>
      <c r="F68" s="182"/>
      <c r="G68" s="183"/>
      <c r="M68" s="179" t="s">
        <v>169</v>
      </c>
      <c r="O68" s="170"/>
    </row>
    <row r="69" spans="1:104" x14ac:dyDescent="0.2">
      <c r="A69" s="171">
        <v>25</v>
      </c>
      <c r="B69" s="172" t="s">
        <v>170</v>
      </c>
      <c r="C69" s="173" t="s">
        <v>171</v>
      </c>
      <c r="D69" s="174" t="s">
        <v>172</v>
      </c>
      <c r="E69" s="175">
        <v>22.55</v>
      </c>
      <c r="F69" s="175">
        <v>0</v>
      </c>
      <c r="G69" s="176">
        <f>E69*F69</f>
        <v>0</v>
      </c>
      <c r="O69" s="170">
        <v>2</v>
      </c>
      <c r="AA69" s="146">
        <v>1</v>
      </c>
      <c r="AB69" s="146">
        <v>0</v>
      </c>
      <c r="AC69" s="146">
        <v>0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0</v>
      </c>
      <c r="CZ69" s="146">
        <v>4.4000000000000002E-4</v>
      </c>
    </row>
    <row r="70" spans="1:104" x14ac:dyDescent="0.2">
      <c r="A70" s="178"/>
      <c r="B70" s="180"/>
      <c r="C70" s="226" t="s">
        <v>173</v>
      </c>
      <c r="D70" s="227"/>
      <c r="E70" s="181">
        <v>13.35</v>
      </c>
      <c r="F70" s="182"/>
      <c r="G70" s="183"/>
      <c r="M70" s="179" t="s">
        <v>173</v>
      </c>
      <c r="O70" s="170"/>
    </row>
    <row r="71" spans="1:104" x14ac:dyDescent="0.2">
      <c r="A71" s="178"/>
      <c r="B71" s="180"/>
      <c r="C71" s="226" t="s">
        <v>174</v>
      </c>
      <c r="D71" s="227"/>
      <c r="E71" s="181">
        <v>9.1999999999999993</v>
      </c>
      <c r="F71" s="182"/>
      <c r="G71" s="183"/>
      <c r="M71" s="179" t="s">
        <v>174</v>
      </c>
      <c r="O71" s="170"/>
    </row>
    <row r="72" spans="1:104" x14ac:dyDescent="0.2">
      <c r="A72" s="171">
        <v>26</v>
      </c>
      <c r="B72" s="172" t="s">
        <v>175</v>
      </c>
      <c r="C72" s="173" t="s">
        <v>176</v>
      </c>
      <c r="D72" s="174" t="s">
        <v>125</v>
      </c>
      <c r="E72" s="175">
        <v>64.12</v>
      </c>
      <c r="F72" s="175">
        <v>0</v>
      </c>
      <c r="G72" s="176">
        <f>E72*F72</f>
        <v>0</v>
      </c>
      <c r="O72" s="170">
        <v>2</v>
      </c>
      <c r="AA72" s="146">
        <v>1</v>
      </c>
      <c r="AB72" s="146">
        <v>1</v>
      </c>
      <c r="AC72" s="146">
        <v>1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</v>
      </c>
      <c r="CB72" s="177">
        <v>1</v>
      </c>
      <c r="CZ72" s="146">
        <v>7.0629999999999998E-2</v>
      </c>
    </row>
    <row r="73" spans="1:104" ht="22.5" x14ac:dyDescent="0.2">
      <c r="A73" s="178"/>
      <c r="B73" s="180"/>
      <c r="C73" s="226" t="s">
        <v>177</v>
      </c>
      <c r="D73" s="227"/>
      <c r="E73" s="181">
        <v>74.52</v>
      </c>
      <c r="F73" s="182"/>
      <c r="G73" s="183"/>
      <c r="M73" s="179" t="s">
        <v>177</v>
      </c>
      <c r="O73" s="170"/>
    </row>
    <row r="74" spans="1:104" x14ac:dyDescent="0.2">
      <c r="A74" s="178"/>
      <c r="B74" s="180"/>
      <c r="C74" s="226" t="s">
        <v>178</v>
      </c>
      <c r="D74" s="227"/>
      <c r="E74" s="181">
        <v>-10.4</v>
      </c>
      <c r="F74" s="182"/>
      <c r="G74" s="183"/>
      <c r="M74" s="179" t="s">
        <v>178</v>
      </c>
      <c r="O74" s="170"/>
    </row>
    <row r="75" spans="1:104" x14ac:dyDescent="0.2">
      <c r="A75" s="171">
        <v>27</v>
      </c>
      <c r="B75" s="172" t="s">
        <v>179</v>
      </c>
      <c r="C75" s="173" t="s">
        <v>180</v>
      </c>
      <c r="D75" s="174" t="s">
        <v>125</v>
      </c>
      <c r="E75" s="175">
        <v>15.93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0.1055</v>
      </c>
    </row>
    <row r="76" spans="1:104" x14ac:dyDescent="0.2">
      <c r="A76" s="178"/>
      <c r="B76" s="180"/>
      <c r="C76" s="226" t="s">
        <v>181</v>
      </c>
      <c r="D76" s="227"/>
      <c r="E76" s="181">
        <v>15.93</v>
      </c>
      <c r="F76" s="182"/>
      <c r="G76" s="183"/>
      <c r="M76" s="179" t="s">
        <v>181</v>
      </c>
      <c r="O76" s="170"/>
    </row>
    <row r="77" spans="1:104" ht="22.5" x14ac:dyDescent="0.2">
      <c r="A77" s="171">
        <v>28</v>
      </c>
      <c r="B77" s="172" t="s">
        <v>182</v>
      </c>
      <c r="C77" s="173" t="s">
        <v>183</v>
      </c>
      <c r="D77" s="174" t="s">
        <v>125</v>
      </c>
      <c r="E77" s="175">
        <v>85.305000000000007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2.0760000000000001E-2</v>
      </c>
    </row>
    <row r="78" spans="1:104" x14ac:dyDescent="0.2">
      <c r="A78" s="178"/>
      <c r="B78" s="180"/>
      <c r="C78" s="226" t="s">
        <v>184</v>
      </c>
      <c r="D78" s="227"/>
      <c r="E78" s="181">
        <v>85.305000000000007</v>
      </c>
      <c r="F78" s="182"/>
      <c r="G78" s="183"/>
      <c r="M78" s="179" t="s">
        <v>184</v>
      </c>
      <c r="O78" s="170"/>
    </row>
    <row r="79" spans="1:104" x14ac:dyDescent="0.2">
      <c r="A79" s="171">
        <v>29</v>
      </c>
      <c r="B79" s="172" t="s">
        <v>185</v>
      </c>
      <c r="C79" s="173" t="s">
        <v>186</v>
      </c>
      <c r="D79" s="174" t="s">
        <v>172</v>
      </c>
      <c r="E79" s="175">
        <v>18.2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1.0200000000000001E-3</v>
      </c>
    </row>
    <row r="80" spans="1:104" x14ac:dyDescent="0.2">
      <c r="A80" s="178"/>
      <c r="B80" s="180"/>
      <c r="C80" s="226" t="s">
        <v>187</v>
      </c>
      <c r="D80" s="227"/>
      <c r="E80" s="181">
        <v>18.2</v>
      </c>
      <c r="F80" s="182"/>
      <c r="G80" s="183"/>
      <c r="M80" s="179" t="s">
        <v>187</v>
      </c>
      <c r="O80" s="170"/>
    </row>
    <row r="81" spans="1:104" x14ac:dyDescent="0.2">
      <c r="A81" s="171">
        <v>30</v>
      </c>
      <c r="B81" s="172" t="s">
        <v>188</v>
      </c>
      <c r="C81" s="173" t="s">
        <v>189</v>
      </c>
      <c r="D81" s="174" t="s">
        <v>125</v>
      </c>
      <c r="E81" s="175">
        <v>3.28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0.19084000000000001</v>
      </c>
    </row>
    <row r="82" spans="1:104" x14ac:dyDescent="0.2">
      <c r="A82" s="178"/>
      <c r="B82" s="180"/>
      <c r="C82" s="226" t="s">
        <v>190</v>
      </c>
      <c r="D82" s="227"/>
      <c r="E82" s="181">
        <v>1.792</v>
      </c>
      <c r="F82" s="182"/>
      <c r="G82" s="183"/>
      <c r="M82" s="179" t="s">
        <v>190</v>
      </c>
      <c r="O82" s="170"/>
    </row>
    <row r="83" spans="1:104" x14ac:dyDescent="0.2">
      <c r="A83" s="178"/>
      <c r="B83" s="180"/>
      <c r="C83" s="226" t="s">
        <v>191</v>
      </c>
      <c r="D83" s="227"/>
      <c r="E83" s="181">
        <v>1.488</v>
      </c>
      <c r="F83" s="182"/>
      <c r="G83" s="183"/>
      <c r="M83" s="179" t="s">
        <v>191</v>
      </c>
      <c r="O83" s="170"/>
    </row>
    <row r="84" spans="1:104" x14ac:dyDescent="0.2">
      <c r="A84" s="184"/>
      <c r="B84" s="185" t="s">
        <v>76</v>
      </c>
      <c r="C84" s="186" t="str">
        <f>CONCATENATE(B41," ",C41)</f>
        <v>3 Svislé a kompletní konstrukce</v>
      </c>
      <c r="D84" s="187"/>
      <c r="E84" s="188"/>
      <c r="F84" s="189"/>
      <c r="G84" s="190">
        <f>SUM(G41:G83)</f>
        <v>0</v>
      </c>
      <c r="O84" s="170">
        <v>4</v>
      </c>
      <c r="BA84" s="191">
        <f>SUM(BA41:BA83)</f>
        <v>0</v>
      </c>
      <c r="BB84" s="191">
        <f>SUM(BB41:BB83)</f>
        <v>0</v>
      </c>
      <c r="BC84" s="191">
        <f>SUM(BC41:BC83)</f>
        <v>0</v>
      </c>
      <c r="BD84" s="191">
        <f>SUM(BD41:BD83)</f>
        <v>0</v>
      </c>
      <c r="BE84" s="191">
        <f>SUM(BE41:BE83)</f>
        <v>0</v>
      </c>
    </row>
    <row r="85" spans="1:104" x14ac:dyDescent="0.2">
      <c r="A85" s="163" t="s">
        <v>72</v>
      </c>
      <c r="B85" s="164" t="s">
        <v>192</v>
      </c>
      <c r="C85" s="165" t="s">
        <v>193</v>
      </c>
      <c r="D85" s="166"/>
      <c r="E85" s="167"/>
      <c r="F85" s="167"/>
      <c r="G85" s="168"/>
      <c r="H85" s="169"/>
      <c r="I85" s="169"/>
      <c r="O85" s="170">
        <v>1</v>
      </c>
    </row>
    <row r="86" spans="1:104" x14ac:dyDescent="0.2">
      <c r="A86" s="171">
        <v>31</v>
      </c>
      <c r="B86" s="172" t="s">
        <v>194</v>
      </c>
      <c r="C86" s="173" t="s">
        <v>195</v>
      </c>
      <c r="D86" s="174" t="s">
        <v>125</v>
      </c>
      <c r="E86" s="175">
        <v>7.625</v>
      </c>
      <c r="F86" s="175">
        <v>0</v>
      </c>
      <c r="G86" s="176">
        <f>E86*F86</f>
        <v>0</v>
      </c>
      <c r="O86" s="170">
        <v>2</v>
      </c>
      <c r="AA86" s="146">
        <v>1</v>
      </c>
      <c r="AB86" s="146">
        <v>0</v>
      </c>
      <c r="AC86" s="146">
        <v>0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0</v>
      </c>
      <c r="CZ86" s="146">
        <v>0.32675999999999999</v>
      </c>
    </row>
    <row r="87" spans="1:104" x14ac:dyDescent="0.2">
      <c r="A87" s="178"/>
      <c r="B87" s="180"/>
      <c r="C87" s="226" t="s">
        <v>196</v>
      </c>
      <c r="D87" s="227"/>
      <c r="E87" s="181">
        <v>7.625</v>
      </c>
      <c r="F87" s="182"/>
      <c r="G87" s="183"/>
      <c r="M87" s="179" t="s">
        <v>196</v>
      </c>
      <c r="O87" s="170"/>
    </row>
    <row r="88" spans="1:104" x14ac:dyDescent="0.2">
      <c r="A88" s="171">
        <v>32</v>
      </c>
      <c r="B88" s="172" t="s">
        <v>197</v>
      </c>
      <c r="C88" s="173" t="s">
        <v>198</v>
      </c>
      <c r="D88" s="174" t="s">
        <v>125</v>
      </c>
      <c r="E88" s="175">
        <v>64.400000000000006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0.32430999999999999</v>
      </c>
    </row>
    <row r="89" spans="1:104" x14ac:dyDescent="0.2">
      <c r="A89" s="178"/>
      <c r="B89" s="180"/>
      <c r="C89" s="226" t="s">
        <v>199</v>
      </c>
      <c r="D89" s="227"/>
      <c r="E89" s="181">
        <v>64.400000000000006</v>
      </c>
      <c r="F89" s="182"/>
      <c r="G89" s="183"/>
      <c r="M89" s="179" t="s">
        <v>199</v>
      </c>
      <c r="O89" s="170"/>
    </row>
    <row r="90" spans="1:104" x14ac:dyDescent="0.2">
      <c r="A90" s="171">
        <v>33</v>
      </c>
      <c r="B90" s="172" t="s">
        <v>200</v>
      </c>
      <c r="C90" s="173" t="s">
        <v>201</v>
      </c>
      <c r="D90" s="174" t="s">
        <v>125</v>
      </c>
      <c r="E90" s="175">
        <v>72.025000000000006</v>
      </c>
      <c r="F90" s="175">
        <v>0</v>
      </c>
      <c r="G90" s="176">
        <f>E90*F90</f>
        <v>0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1</v>
      </c>
      <c r="CZ90" s="146">
        <v>2.15E-3</v>
      </c>
    </row>
    <row r="91" spans="1:104" x14ac:dyDescent="0.2">
      <c r="A91" s="178"/>
      <c r="B91" s="180"/>
      <c r="C91" s="226" t="s">
        <v>202</v>
      </c>
      <c r="D91" s="227"/>
      <c r="E91" s="181">
        <v>72.025000000000006</v>
      </c>
      <c r="F91" s="182"/>
      <c r="G91" s="183"/>
      <c r="M91" s="179" t="s">
        <v>202</v>
      </c>
      <c r="O91" s="170"/>
    </row>
    <row r="92" spans="1:104" x14ac:dyDescent="0.2">
      <c r="A92" s="171">
        <v>34</v>
      </c>
      <c r="B92" s="172" t="s">
        <v>203</v>
      </c>
      <c r="C92" s="173" t="s">
        <v>204</v>
      </c>
      <c r="D92" s="174" t="s">
        <v>125</v>
      </c>
      <c r="E92" s="175">
        <v>72.025000000000006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0</v>
      </c>
    </row>
    <row r="93" spans="1:104" x14ac:dyDescent="0.2">
      <c r="A93" s="171">
        <v>35</v>
      </c>
      <c r="B93" s="172" t="s">
        <v>205</v>
      </c>
      <c r="C93" s="173" t="s">
        <v>206</v>
      </c>
      <c r="D93" s="174" t="s">
        <v>172</v>
      </c>
      <c r="E93" s="175">
        <v>40.200000000000003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1</v>
      </c>
      <c r="CZ93" s="146">
        <v>0.18393000000000001</v>
      </c>
    </row>
    <row r="94" spans="1:104" x14ac:dyDescent="0.2">
      <c r="A94" s="178"/>
      <c r="B94" s="180"/>
      <c r="C94" s="226" t="s">
        <v>207</v>
      </c>
      <c r="D94" s="227"/>
      <c r="E94" s="181">
        <v>40.200000000000003</v>
      </c>
      <c r="F94" s="182"/>
      <c r="G94" s="183"/>
      <c r="M94" s="179" t="s">
        <v>207</v>
      </c>
      <c r="O94" s="170"/>
    </row>
    <row r="95" spans="1:104" x14ac:dyDescent="0.2">
      <c r="A95" s="171">
        <v>36</v>
      </c>
      <c r="B95" s="172" t="s">
        <v>208</v>
      </c>
      <c r="C95" s="173" t="s">
        <v>209</v>
      </c>
      <c r="D95" s="174" t="s">
        <v>172</v>
      </c>
      <c r="E95" s="175">
        <v>39.799999999999997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0.21709999999999999</v>
      </c>
    </row>
    <row r="96" spans="1:104" x14ac:dyDescent="0.2">
      <c r="A96" s="178"/>
      <c r="B96" s="180"/>
      <c r="C96" s="226" t="s">
        <v>210</v>
      </c>
      <c r="D96" s="227"/>
      <c r="E96" s="181">
        <v>39.799999999999997</v>
      </c>
      <c r="F96" s="182"/>
      <c r="G96" s="183"/>
      <c r="M96" s="179" t="s">
        <v>210</v>
      </c>
      <c r="O96" s="170"/>
    </row>
    <row r="97" spans="1:104" x14ac:dyDescent="0.2">
      <c r="A97" s="171">
        <v>37</v>
      </c>
      <c r="B97" s="172" t="s">
        <v>211</v>
      </c>
      <c r="C97" s="173" t="s">
        <v>212</v>
      </c>
      <c r="D97" s="174" t="s">
        <v>172</v>
      </c>
      <c r="E97" s="175">
        <v>7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1</v>
      </c>
      <c r="AC97" s="146">
        <v>1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1</v>
      </c>
      <c r="CZ97" s="146">
        <v>0.20130999999999999</v>
      </c>
    </row>
    <row r="98" spans="1:104" x14ac:dyDescent="0.2">
      <c r="A98" s="178"/>
      <c r="B98" s="180"/>
      <c r="C98" s="226" t="s">
        <v>213</v>
      </c>
      <c r="D98" s="227"/>
      <c r="E98" s="181">
        <v>7</v>
      </c>
      <c r="F98" s="182"/>
      <c r="G98" s="183"/>
      <c r="M98" s="179" t="s">
        <v>213</v>
      </c>
      <c r="O98" s="170"/>
    </row>
    <row r="99" spans="1:104" x14ac:dyDescent="0.2">
      <c r="A99" s="171">
        <v>38</v>
      </c>
      <c r="B99" s="172" t="s">
        <v>214</v>
      </c>
      <c r="C99" s="173" t="s">
        <v>215</v>
      </c>
      <c r="D99" s="174" t="s">
        <v>216</v>
      </c>
      <c r="E99" s="175">
        <v>6.6</v>
      </c>
      <c r="F99" s="175">
        <v>0</v>
      </c>
      <c r="G99" s="176">
        <f>E99*F99</f>
        <v>0</v>
      </c>
      <c r="O99" s="170">
        <v>2</v>
      </c>
      <c r="AA99" s="146">
        <v>2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2</v>
      </c>
      <c r="CB99" s="177">
        <v>1</v>
      </c>
      <c r="CZ99" s="146">
        <v>0.69632000000000005</v>
      </c>
    </row>
    <row r="100" spans="1:104" x14ac:dyDescent="0.2">
      <c r="A100" s="178"/>
      <c r="B100" s="180"/>
      <c r="C100" s="226" t="s">
        <v>217</v>
      </c>
      <c r="D100" s="227"/>
      <c r="E100" s="181">
        <v>6.6</v>
      </c>
      <c r="F100" s="182"/>
      <c r="G100" s="183"/>
      <c r="M100" s="179" t="s">
        <v>217</v>
      </c>
      <c r="O100" s="170"/>
    </row>
    <row r="101" spans="1:104" x14ac:dyDescent="0.2">
      <c r="A101" s="184"/>
      <c r="B101" s="185" t="s">
        <v>76</v>
      </c>
      <c r="C101" s="186" t="str">
        <f>CONCATENATE(B85," ",C85)</f>
        <v>4 Vodorovné konstrukce</v>
      </c>
      <c r="D101" s="187"/>
      <c r="E101" s="188"/>
      <c r="F101" s="189"/>
      <c r="G101" s="190">
        <f>SUM(G85:G100)</f>
        <v>0</v>
      </c>
      <c r="O101" s="170">
        <v>4</v>
      </c>
      <c r="BA101" s="191">
        <f>SUM(BA85:BA100)</f>
        <v>0</v>
      </c>
      <c r="BB101" s="191">
        <f>SUM(BB85:BB100)</f>
        <v>0</v>
      </c>
      <c r="BC101" s="191">
        <f>SUM(BC85:BC100)</f>
        <v>0</v>
      </c>
      <c r="BD101" s="191">
        <f>SUM(BD85:BD100)</f>
        <v>0</v>
      </c>
      <c r="BE101" s="191">
        <f>SUM(BE85:BE100)</f>
        <v>0</v>
      </c>
    </row>
    <row r="102" spans="1:104" x14ac:dyDescent="0.2">
      <c r="A102" s="163" t="s">
        <v>72</v>
      </c>
      <c r="B102" s="164" t="s">
        <v>218</v>
      </c>
      <c r="C102" s="165" t="s">
        <v>219</v>
      </c>
      <c r="D102" s="166"/>
      <c r="E102" s="167"/>
      <c r="F102" s="167"/>
      <c r="G102" s="168"/>
      <c r="H102" s="169"/>
      <c r="I102" s="169"/>
      <c r="O102" s="170">
        <v>1</v>
      </c>
    </row>
    <row r="103" spans="1:104" x14ac:dyDescent="0.2">
      <c r="A103" s="171">
        <v>39</v>
      </c>
      <c r="B103" s="172" t="s">
        <v>220</v>
      </c>
      <c r="C103" s="173" t="s">
        <v>221</v>
      </c>
      <c r="D103" s="174" t="s">
        <v>125</v>
      </c>
      <c r="E103" s="175">
        <v>11.4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5.1229999999999998E-2</v>
      </c>
    </row>
    <row r="104" spans="1:104" x14ac:dyDescent="0.2">
      <c r="A104" s="178"/>
      <c r="B104" s="180"/>
      <c r="C104" s="226" t="s">
        <v>222</v>
      </c>
      <c r="D104" s="227"/>
      <c r="E104" s="181">
        <v>11.4</v>
      </c>
      <c r="F104" s="182"/>
      <c r="G104" s="183"/>
      <c r="M104" s="179" t="s">
        <v>222</v>
      </c>
      <c r="O104" s="170"/>
    </row>
    <row r="105" spans="1:104" x14ac:dyDescent="0.2">
      <c r="A105" s="171">
        <v>40</v>
      </c>
      <c r="B105" s="172" t="s">
        <v>223</v>
      </c>
      <c r="C105" s="173" t="s">
        <v>224</v>
      </c>
      <c r="D105" s="174" t="s">
        <v>125</v>
      </c>
      <c r="E105" s="175">
        <v>71.72</v>
      </c>
      <c r="F105" s="175">
        <v>0</v>
      </c>
      <c r="G105" s="176">
        <f>E105*F105</f>
        <v>0</v>
      </c>
      <c r="O105" s="170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1</v>
      </c>
      <c r="CZ105" s="146">
        <v>2.546E-2</v>
      </c>
    </row>
    <row r="106" spans="1:104" x14ac:dyDescent="0.2">
      <c r="A106" s="178"/>
      <c r="B106" s="180"/>
      <c r="C106" s="226" t="s">
        <v>225</v>
      </c>
      <c r="D106" s="227"/>
      <c r="E106" s="181">
        <v>71.72</v>
      </c>
      <c r="F106" s="182"/>
      <c r="G106" s="183"/>
      <c r="M106" s="179" t="s">
        <v>225</v>
      </c>
      <c r="O106" s="170"/>
    </row>
    <row r="107" spans="1:104" x14ac:dyDescent="0.2">
      <c r="A107" s="171">
        <v>41</v>
      </c>
      <c r="B107" s="172" t="s">
        <v>226</v>
      </c>
      <c r="C107" s="173" t="s">
        <v>227</v>
      </c>
      <c r="D107" s="174" t="s">
        <v>125</v>
      </c>
      <c r="E107" s="175">
        <v>374.97500000000002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4.7660000000000001E-2</v>
      </c>
    </row>
    <row r="108" spans="1:104" x14ac:dyDescent="0.2">
      <c r="A108" s="178"/>
      <c r="B108" s="180"/>
      <c r="C108" s="226" t="s">
        <v>228</v>
      </c>
      <c r="D108" s="227"/>
      <c r="E108" s="181">
        <v>0</v>
      </c>
      <c r="F108" s="182"/>
      <c r="G108" s="183"/>
      <c r="M108" s="179" t="s">
        <v>228</v>
      </c>
      <c r="O108" s="170"/>
    </row>
    <row r="109" spans="1:104" x14ac:dyDescent="0.2">
      <c r="A109" s="178"/>
      <c r="B109" s="180"/>
      <c r="C109" s="226" t="s">
        <v>229</v>
      </c>
      <c r="D109" s="227"/>
      <c r="E109" s="181">
        <v>115.02</v>
      </c>
      <c r="F109" s="182"/>
      <c r="G109" s="183"/>
      <c r="M109" s="179" t="s">
        <v>229</v>
      </c>
      <c r="O109" s="170"/>
    </row>
    <row r="110" spans="1:104" x14ac:dyDescent="0.2">
      <c r="A110" s="178"/>
      <c r="B110" s="180"/>
      <c r="C110" s="226" t="s">
        <v>230</v>
      </c>
      <c r="D110" s="227"/>
      <c r="E110" s="181">
        <v>67.45</v>
      </c>
      <c r="F110" s="182"/>
      <c r="G110" s="183"/>
      <c r="M110" s="179" t="s">
        <v>230</v>
      </c>
      <c r="O110" s="170"/>
    </row>
    <row r="111" spans="1:104" x14ac:dyDescent="0.2">
      <c r="A111" s="178"/>
      <c r="B111" s="180"/>
      <c r="C111" s="226" t="s">
        <v>231</v>
      </c>
      <c r="D111" s="227"/>
      <c r="E111" s="181">
        <v>4.4800000000000004</v>
      </c>
      <c r="F111" s="182"/>
      <c r="G111" s="183"/>
      <c r="M111" s="179" t="s">
        <v>231</v>
      </c>
      <c r="O111" s="170"/>
    </row>
    <row r="112" spans="1:104" x14ac:dyDescent="0.2">
      <c r="A112" s="178"/>
      <c r="B112" s="180"/>
      <c r="C112" s="226" t="s">
        <v>232</v>
      </c>
      <c r="D112" s="227"/>
      <c r="E112" s="181">
        <v>-27.2</v>
      </c>
      <c r="F112" s="182"/>
      <c r="G112" s="183"/>
      <c r="M112" s="179" t="s">
        <v>232</v>
      </c>
      <c r="O112" s="170"/>
    </row>
    <row r="113" spans="1:15" x14ac:dyDescent="0.2">
      <c r="A113" s="178"/>
      <c r="B113" s="180"/>
      <c r="C113" s="228" t="s">
        <v>121</v>
      </c>
      <c r="D113" s="227"/>
      <c r="E113" s="204">
        <v>159.75</v>
      </c>
      <c r="F113" s="182"/>
      <c r="G113" s="183"/>
      <c r="M113" s="179" t="s">
        <v>121</v>
      </c>
      <c r="O113" s="170"/>
    </row>
    <row r="114" spans="1:15" x14ac:dyDescent="0.2">
      <c r="A114" s="178"/>
      <c r="B114" s="180"/>
      <c r="C114" s="226" t="s">
        <v>233</v>
      </c>
      <c r="D114" s="227"/>
      <c r="E114" s="181">
        <v>0</v>
      </c>
      <c r="F114" s="182"/>
      <c r="G114" s="183"/>
      <c r="M114" s="179" t="s">
        <v>233</v>
      </c>
      <c r="O114" s="170"/>
    </row>
    <row r="115" spans="1:15" x14ac:dyDescent="0.2">
      <c r="A115" s="178"/>
      <c r="B115" s="180"/>
      <c r="C115" s="226" t="s">
        <v>234</v>
      </c>
      <c r="D115" s="227"/>
      <c r="E115" s="181">
        <v>49.66</v>
      </c>
      <c r="F115" s="182"/>
      <c r="G115" s="183"/>
      <c r="M115" s="179" t="s">
        <v>234</v>
      </c>
      <c r="O115" s="170"/>
    </row>
    <row r="116" spans="1:15" x14ac:dyDescent="0.2">
      <c r="A116" s="178"/>
      <c r="B116" s="180"/>
      <c r="C116" s="226" t="s">
        <v>235</v>
      </c>
      <c r="D116" s="227"/>
      <c r="E116" s="181">
        <v>31.98</v>
      </c>
      <c r="F116" s="182"/>
      <c r="G116" s="183"/>
      <c r="M116" s="179" t="s">
        <v>235</v>
      </c>
      <c r="O116" s="170"/>
    </row>
    <row r="117" spans="1:15" x14ac:dyDescent="0.2">
      <c r="A117" s="178"/>
      <c r="B117" s="180"/>
      <c r="C117" s="226" t="s">
        <v>236</v>
      </c>
      <c r="D117" s="227"/>
      <c r="E117" s="181">
        <v>51.74</v>
      </c>
      <c r="F117" s="182"/>
      <c r="G117" s="183"/>
      <c r="M117" s="179" t="s">
        <v>236</v>
      </c>
      <c r="O117" s="170"/>
    </row>
    <row r="118" spans="1:15" x14ac:dyDescent="0.2">
      <c r="A118" s="178"/>
      <c r="B118" s="180"/>
      <c r="C118" s="226" t="s">
        <v>237</v>
      </c>
      <c r="D118" s="227"/>
      <c r="E118" s="181">
        <v>20.8</v>
      </c>
      <c r="F118" s="182"/>
      <c r="G118" s="183"/>
      <c r="M118" s="179" t="s">
        <v>237</v>
      </c>
      <c r="O118" s="170"/>
    </row>
    <row r="119" spans="1:15" x14ac:dyDescent="0.2">
      <c r="A119" s="178"/>
      <c r="B119" s="180"/>
      <c r="C119" s="226" t="s">
        <v>238</v>
      </c>
      <c r="D119" s="227"/>
      <c r="E119" s="181">
        <v>21.06</v>
      </c>
      <c r="F119" s="182"/>
      <c r="G119" s="183"/>
      <c r="M119" s="179" t="s">
        <v>238</v>
      </c>
      <c r="O119" s="170"/>
    </row>
    <row r="120" spans="1:15" x14ac:dyDescent="0.2">
      <c r="A120" s="178"/>
      <c r="B120" s="180"/>
      <c r="C120" s="226" t="s">
        <v>239</v>
      </c>
      <c r="D120" s="227"/>
      <c r="E120" s="181">
        <v>21.06</v>
      </c>
      <c r="F120" s="182"/>
      <c r="G120" s="183"/>
      <c r="M120" s="179" t="s">
        <v>239</v>
      </c>
      <c r="O120" s="170"/>
    </row>
    <row r="121" spans="1:15" x14ac:dyDescent="0.2">
      <c r="A121" s="178"/>
      <c r="B121" s="180"/>
      <c r="C121" s="226" t="s">
        <v>240</v>
      </c>
      <c r="D121" s="227"/>
      <c r="E121" s="181">
        <v>33.54</v>
      </c>
      <c r="F121" s="182"/>
      <c r="G121" s="183"/>
      <c r="M121" s="179" t="s">
        <v>240</v>
      </c>
      <c r="O121" s="170"/>
    </row>
    <row r="122" spans="1:15" x14ac:dyDescent="0.2">
      <c r="A122" s="178"/>
      <c r="B122" s="180"/>
      <c r="C122" s="226" t="s">
        <v>241</v>
      </c>
      <c r="D122" s="227"/>
      <c r="E122" s="181">
        <v>33.799999999999997</v>
      </c>
      <c r="F122" s="182"/>
      <c r="G122" s="183"/>
      <c r="M122" s="179" t="s">
        <v>241</v>
      </c>
      <c r="O122" s="170"/>
    </row>
    <row r="123" spans="1:15" x14ac:dyDescent="0.2">
      <c r="A123" s="178"/>
      <c r="B123" s="180"/>
      <c r="C123" s="226" t="s">
        <v>242</v>
      </c>
      <c r="D123" s="227"/>
      <c r="E123" s="181">
        <v>10.92</v>
      </c>
      <c r="F123" s="182"/>
      <c r="G123" s="183"/>
      <c r="M123" s="179" t="s">
        <v>242</v>
      </c>
      <c r="O123" s="170"/>
    </row>
    <row r="124" spans="1:15" x14ac:dyDescent="0.2">
      <c r="A124" s="178"/>
      <c r="B124" s="180"/>
      <c r="C124" s="226" t="s">
        <v>243</v>
      </c>
      <c r="D124" s="227"/>
      <c r="E124" s="181">
        <v>3.48</v>
      </c>
      <c r="F124" s="182"/>
      <c r="G124" s="183"/>
      <c r="M124" s="179" t="s">
        <v>243</v>
      </c>
      <c r="O124" s="170"/>
    </row>
    <row r="125" spans="1:15" x14ac:dyDescent="0.2">
      <c r="A125" s="178"/>
      <c r="B125" s="180"/>
      <c r="C125" s="226" t="s">
        <v>244</v>
      </c>
      <c r="D125" s="227"/>
      <c r="E125" s="181">
        <v>-6.9749999999999996</v>
      </c>
      <c r="F125" s="182"/>
      <c r="G125" s="183"/>
      <c r="M125" s="179" t="s">
        <v>244</v>
      </c>
      <c r="O125" s="170"/>
    </row>
    <row r="126" spans="1:15" x14ac:dyDescent="0.2">
      <c r="A126" s="178"/>
      <c r="B126" s="180"/>
      <c r="C126" s="226" t="s">
        <v>245</v>
      </c>
      <c r="D126" s="227"/>
      <c r="E126" s="181">
        <v>-6.12</v>
      </c>
      <c r="F126" s="182"/>
      <c r="G126" s="183"/>
      <c r="M126" s="179" t="s">
        <v>245</v>
      </c>
      <c r="O126" s="170"/>
    </row>
    <row r="127" spans="1:15" x14ac:dyDescent="0.2">
      <c r="A127" s="178"/>
      <c r="B127" s="180"/>
      <c r="C127" s="226" t="s">
        <v>246</v>
      </c>
      <c r="D127" s="227"/>
      <c r="E127" s="181">
        <v>-25.6</v>
      </c>
      <c r="F127" s="182"/>
      <c r="G127" s="183"/>
      <c r="M127" s="179" t="s">
        <v>246</v>
      </c>
      <c r="O127" s="170"/>
    </row>
    <row r="128" spans="1:15" x14ac:dyDescent="0.2">
      <c r="A128" s="178"/>
      <c r="B128" s="180"/>
      <c r="C128" s="226" t="s">
        <v>247</v>
      </c>
      <c r="D128" s="227"/>
      <c r="E128" s="181">
        <v>-24.12</v>
      </c>
      <c r="F128" s="182"/>
      <c r="G128" s="183"/>
      <c r="M128" s="179" t="s">
        <v>247</v>
      </c>
      <c r="O128" s="170"/>
    </row>
    <row r="129" spans="1:104" x14ac:dyDescent="0.2">
      <c r="A129" s="178"/>
      <c r="B129" s="180"/>
      <c r="C129" s="228" t="s">
        <v>121</v>
      </c>
      <c r="D129" s="227"/>
      <c r="E129" s="204">
        <v>215.22499999999999</v>
      </c>
      <c r="F129" s="182"/>
      <c r="G129" s="183"/>
      <c r="M129" s="179" t="s">
        <v>121</v>
      </c>
      <c r="O129" s="170"/>
    </row>
    <row r="130" spans="1:104" x14ac:dyDescent="0.2">
      <c r="A130" s="171">
        <v>42</v>
      </c>
      <c r="B130" s="172" t="s">
        <v>248</v>
      </c>
      <c r="C130" s="173" t="s">
        <v>249</v>
      </c>
      <c r="D130" s="174" t="s">
        <v>125</v>
      </c>
      <c r="E130" s="175">
        <v>24.12</v>
      </c>
      <c r="F130" s="175">
        <v>0</v>
      </c>
      <c r="G130" s="176">
        <f>E130*F130</f>
        <v>0</v>
      </c>
      <c r="O130" s="170">
        <v>2</v>
      </c>
      <c r="AA130" s="146">
        <v>1</v>
      </c>
      <c r="AB130" s="146">
        <v>1</v>
      </c>
      <c r="AC130" s="146">
        <v>1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</v>
      </c>
      <c r="CB130" s="177">
        <v>1</v>
      </c>
      <c r="CZ130" s="146">
        <v>2.0750000000000001E-2</v>
      </c>
    </row>
    <row r="131" spans="1:104" x14ac:dyDescent="0.2">
      <c r="A131" s="178"/>
      <c r="B131" s="180"/>
      <c r="C131" s="226" t="s">
        <v>250</v>
      </c>
      <c r="D131" s="227"/>
      <c r="E131" s="181">
        <v>24.12</v>
      </c>
      <c r="F131" s="182"/>
      <c r="G131" s="183"/>
      <c r="M131" s="179" t="s">
        <v>250</v>
      </c>
      <c r="O131" s="170"/>
    </row>
    <row r="132" spans="1:104" ht="22.5" x14ac:dyDescent="0.2">
      <c r="A132" s="171">
        <v>43</v>
      </c>
      <c r="B132" s="172" t="s">
        <v>251</v>
      </c>
      <c r="C132" s="173" t="s">
        <v>252</v>
      </c>
      <c r="D132" s="174" t="s">
        <v>125</v>
      </c>
      <c r="E132" s="175">
        <v>3.48</v>
      </c>
      <c r="F132" s="175">
        <v>0</v>
      </c>
      <c r="G132" s="176">
        <f>E132*F132</f>
        <v>0</v>
      </c>
      <c r="O132" s="170">
        <v>2</v>
      </c>
      <c r="AA132" s="146">
        <v>1</v>
      </c>
      <c r="AB132" s="146">
        <v>1</v>
      </c>
      <c r="AC132" s="146">
        <v>1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</v>
      </c>
      <c r="CB132" s="177">
        <v>1</v>
      </c>
      <c r="CZ132" s="146">
        <v>1.319E-2</v>
      </c>
    </row>
    <row r="133" spans="1:104" x14ac:dyDescent="0.2">
      <c r="A133" s="178"/>
      <c r="B133" s="180"/>
      <c r="C133" s="226" t="s">
        <v>253</v>
      </c>
      <c r="D133" s="227"/>
      <c r="E133" s="181">
        <v>1.92</v>
      </c>
      <c r="F133" s="182"/>
      <c r="G133" s="183"/>
      <c r="M133" s="179" t="s">
        <v>253</v>
      </c>
      <c r="O133" s="170"/>
    </row>
    <row r="134" spans="1:104" x14ac:dyDescent="0.2">
      <c r="A134" s="178"/>
      <c r="B134" s="180"/>
      <c r="C134" s="226" t="s">
        <v>254</v>
      </c>
      <c r="D134" s="227"/>
      <c r="E134" s="181">
        <v>1.56</v>
      </c>
      <c r="F134" s="182"/>
      <c r="G134" s="183"/>
      <c r="M134" s="179" t="s">
        <v>254</v>
      </c>
      <c r="O134" s="170"/>
    </row>
    <row r="135" spans="1:104" ht="22.5" x14ac:dyDescent="0.2">
      <c r="A135" s="171">
        <v>44</v>
      </c>
      <c r="B135" s="172" t="s">
        <v>255</v>
      </c>
      <c r="C135" s="173" t="s">
        <v>256</v>
      </c>
      <c r="D135" s="174" t="s">
        <v>125</v>
      </c>
      <c r="E135" s="175">
        <v>103.898</v>
      </c>
      <c r="F135" s="175">
        <v>0</v>
      </c>
      <c r="G135" s="176">
        <f>E135*F135</f>
        <v>0</v>
      </c>
      <c r="O135" s="170">
        <v>2</v>
      </c>
      <c r="AA135" s="146">
        <v>1</v>
      </c>
      <c r="AB135" s="146">
        <v>1</v>
      </c>
      <c r="AC135" s="146">
        <v>1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1</v>
      </c>
      <c r="CZ135" s="146">
        <v>1.452E-2</v>
      </c>
    </row>
    <row r="136" spans="1:104" x14ac:dyDescent="0.2">
      <c r="A136" s="178"/>
      <c r="B136" s="180"/>
      <c r="C136" s="226" t="s">
        <v>257</v>
      </c>
      <c r="D136" s="227"/>
      <c r="E136" s="181">
        <v>35.508000000000003</v>
      </c>
      <c r="F136" s="182"/>
      <c r="G136" s="183"/>
      <c r="M136" s="179" t="s">
        <v>257</v>
      </c>
      <c r="O136" s="170"/>
    </row>
    <row r="137" spans="1:104" x14ac:dyDescent="0.2">
      <c r="A137" s="178"/>
      <c r="B137" s="180"/>
      <c r="C137" s="226" t="s">
        <v>258</v>
      </c>
      <c r="D137" s="227"/>
      <c r="E137" s="181">
        <v>33.979999999999997</v>
      </c>
      <c r="F137" s="182"/>
      <c r="G137" s="183"/>
      <c r="M137" s="179" t="s">
        <v>258</v>
      </c>
      <c r="O137" s="170"/>
    </row>
    <row r="138" spans="1:104" x14ac:dyDescent="0.2">
      <c r="A138" s="178"/>
      <c r="B138" s="180"/>
      <c r="C138" s="226" t="s">
        <v>259</v>
      </c>
      <c r="D138" s="227"/>
      <c r="E138" s="181">
        <v>40.53</v>
      </c>
      <c r="F138" s="182"/>
      <c r="G138" s="183"/>
      <c r="M138" s="179" t="s">
        <v>259</v>
      </c>
      <c r="O138" s="170"/>
    </row>
    <row r="139" spans="1:104" x14ac:dyDescent="0.2">
      <c r="A139" s="178"/>
      <c r="B139" s="180"/>
      <c r="C139" s="226" t="s">
        <v>245</v>
      </c>
      <c r="D139" s="227"/>
      <c r="E139" s="181">
        <v>-6.12</v>
      </c>
      <c r="F139" s="182"/>
      <c r="G139" s="183"/>
      <c r="M139" s="179" t="s">
        <v>245</v>
      </c>
      <c r="O139" s="170"/>
    </row>
    <row r="140" spans="1:104" x14ac:dyDescent="0.2">
      <c r="A140" s="171">
        <v>45</v>
      </c>
      <c r="B140" s="172" t="s">
        <v>260</v>
      </c>
      <c r="C140" s="173" t="s">
        <v>261</v>
      </c>
      <c r="D140" s="174" t="s">
        <v>125</v>
      </c>
      <c r="E140" s="175">
        <v>186.61500000000001</v>
      </c>
      <c r="F140" s="175">
        <v>0</v>
      </c>
      <c r="G140" s="176">
        <f>E140*F140</f>
        <v>0</v>
      </c>
      <c r="O140" s="170">
        <v>2</v>
      </c>
      <c r="AA140" s="146">
        <v>1</v>
      </c>
      <c r="AB140" s="146">
        <v>1</v>
      </c>
      <c r="AC140" s="146">
        <v>1</v>
      </c>
      <c r="AZ140" s="146">
        <v>1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</v>
      </c>
      <c r="CB140" s="177">
        <v>1</v>
      </c>
      <c r="CZ140" s="146">
        <v>5.2580000000000002E-2</v>
      </c>
    </row>
    <row r="141" spans="1:104" x14ac:dyDescent="0.2">
      <c r="A141" s="178"/>
      <c r="B141" s="180"/>
      <c r="C141" s="226" t="s">
        <v>262</v>
      </c>
      <c r="D141" s="227"/>
      <c r="E141" s="181">
        <v>199.68</v>
      </c>
      <c r="F141" s="182"/>
      <c r="G141" s="183"/>
      <c r="M141" s="179" t="s">
        <v>262</v>
      </c>
      <c r="O141" s="170"/>
    </row>
    <row r="142" spans="1:104" x14ac:dyDescent="0.2">
      <c r="A142" s="178"/>
      <c r="B142" s="180"/>
      <c r="C142" s="226" t="s">
        <v>263</v>
      </c>
      <c r="D142" s="227"/>
      <c r="E142" s="181">
        <v>7.65</v>
      </c>
      <c r="F142" s="182"/>
      <c r="G142" s="183"/>
      <c r="M142" s="179" t="s">
        <v>263</v>
      </c>
      <c r="O142" s="170"/>
    </row>
    <row r="143" spans="1:104" x14ac:dyDescent="0.2">
      <c r="A143" s="178"/>
      <c r="B143" s="180"/>
      <c r="C143" s="226" t="s">
        <v>264</v>
      </c>
      <c r="D143" s="227"/>
      <c r="E143" s="181">
        <v>3.36</v>
      </c>
      <c r="F143" s="182"/>
      <c r="G143" s="183"/>
      <c r="M143" s="179" t="s">
        <v>264</v>
      </c>
      <c r="O143" s="170"/>
    </row>
    <row r="144" spans="1:104" x14ac:dyDescent="0.2">
      <c r="A144" s="178"/>
      <c r="B144" s="180"/>
      <c r="C144" s="226" t="s">
        <v>265</v>
      </c>
      <c r="D144" s="227"/>
      <c r="E144" s="181">
        <v>2.625</v>
      </c>
      <c r="F144" s="182"/>
      <c r="G144" s="183"/>
      <c r="M144" s="179" t="s">
        <v>265</v>
      </c>
      <c r="O144" s="170"/>
    </row>
    <row r="145" spans="1:104" x14ac:dyDescent="0.2">
      <c r="A145" s="178"/>
      <c r="B145" s="180"/>
      <c r="C145" s="226" t="s">
        <v>266</v>
      </c>
      <c r="D145" s="227"/>
      <c r="E145" s="181">
        <v>-26.7</v>
      </c>
      <c r="F145" s="182"/>
      <c r="G145" s="183"/>
      <c r="M145" s="179" t="s">
        <v>266</v>
      </c>
      <c r="O145" s="170"/>
    </row>
    <row r="146" spans="1:104" x14ac:dyDescent="0.2">
      <c r="A146" s="171">
        <v>46</v>
      </c>
      <c r="B146" s="172" t="s">
        <v>267</v>
      </c>
      <c r="C146" s="173" t="s">
        <v>268</v>
      </c>
      <c r="D146" s="174" t="s">
        <v>125</v>
      </c>
      <c r="E146" s="175">
        <v>186.61500000000001</v>
      </c>
      <c r="F146" s="175">
        <v>0</v>
      </c>
      <c r="G146" s="176">
        <f>E146*F146</f>
        <v>0</v>
      </c>
      <c r="O146" s="170">
        <v>2</v>
      </c>
      <c r="AA146" s="146">
        <v>1</v>
      </c>
      <c r="AB146" s="146">
        <v>1</v>
      </c>
      <c r="AC146" s="146">
        <v>1</v>
      </c>
      <c r="AZ146" s="146">
        <v>1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</v>
      </c>
      <c r="CB146" s="177">
        <v>1</v>
      </c>
      <c r="CZ146" s="146">
        <v>4.0000000000000002E-4</v>
      </c>
    </row>
    <row r="147" spans="1:104" x14ac:dyDescent="0.2">
      <c r="A147" s="171">
        <v>47</v>
      </c>
      <c r="B147" s="172" t="s">
        <v>269</v>
      </c>
      <c r="C147" s="173" t="s">
        <v>270</v>
      </c>
      <c r="D147" s="174" t="s">
        <v>85</v>
      </c>
      <c r="E147" s="175">
        <v>15.817500000000001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1</v>
      </c>
      <c r="AC147" s="146">
        <v>1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1</v>
      </c>
      <c r="CZ147" s="146">
        <v>2.42198</v>
      </c>
    </row>
    <row r="148" spans="1:104" x14ac:dyDescent="0.2">
      <c r="A148" s="178"/>
      <c r="B148" s="180"/>
      <c r="C148" s="226" t="s">
        <v>271</v>
      </c>
      <c r="D148" s="227"/>
      <c r="E148" s="181">
        <v>7.6275000000000004</v>
      </c>
      <c r="F148" s="182"/>
      <c r="G148" s="183"/>
      <c r="M148" s="179" t="s">
        <v>271</v>
      </c>
      <c r="O148" s="170"/>
    </row>
    <row r="149" spans="1:104" x14ac:dyDescent="0.2">
      <c r="A149" s="178"/>
      <c r="B149" s="180"/>
      <c r="C149" s="228" t="s">
        <v>121</v>
      </c>
      <c r="D149" s="227"/>
      <c r="E149" s="204">
        <v>7.6275000000000004</v>
      </c>
      <c r="F149" s="182"/>
      <c r="G149" s="183"/>
      <c r="M149" s="179" t="s">
        <v>121</v>
      </c>
      <c r="O149" s="170"/>
    </row>
    <row r="150" spans="1:104" x14ac:dyDescent="0.2">
      <c r="A150" s="178"/>
      <c r="B150" s="180"/>
      <c r="C150" s="226" t="s">
        <v>272</v>
      </c>
      <c r="D150" s="227"/>
      <c r="E150" s="181">
        <v>8.19</v>
      </c>
      <c r="F150" s="182"/>
      <c r="G150" s="183"/>
      <c r="M150" s="179" t="s">
        <v>272</v>
      </c>
      <c r="O150" s="170"/>
    </row>
    <row r="151" spans="1:104" x14ac:dyDescent="0.2">
      <c r="A151" s="171">
        <v>48</v>
      </c>
      <c r="B151" s="172" t="s">
        <v>273</v>
      </c>
      <c r="C151" s="173" t="s">
        <v>274</v>
      </c>
      <c r="D151" s="174" t="s">
        <v>85</v>
      </c>
      <c r="E151" s="175">
        <v>7.6275000000000004</v>
      </c>
      <c r="F151" s="175">
        <v>0</v>
      </c>
      <c r="G151" s="176">
        <f>E151*F151</f>
        <v>0</v>
      </c>
      <c r="O151" s="170">
        <v>2</v>
      </c>
      <c r="AA151" s="146">
        <v>1</v>
      </c>
      <c r="AB151" s="146">
        <v>1</v>
      </c>
      <c r="AC151" s="146">
        <v>1</v>
      </c>
      <c r="AZ151" s="146">
        <v>1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1</v>
      </c>
      <c r="CB151" s="177">
        <v>1</v>
      </c>
      <c r="CZ151" s="146">
        <v>0</v>
      </c>
    </row>
    <row r="152" spans="1:104" x14ac:dyDescent="0.2">
      <c r="A152" s="178"/>
      <c r="B152" s="180"/>
      <c r="C152" s="226" t="s">
        <v>271</v>
      </c>
      <c r="D152" s="227"/>
      <c r="E152" s="181">
        <v>7.6275000000000004</v>
      </c>
      <c r="F152" s="182"/>
      <c r="G152" s="183"/>
      <c r="M152" s="179" t="s">
        <v>271</v>
      </c>
      <c r="O152" s="170"/>
    </row>
    <row r="153" spans="1:104" ht="22.5" x14ac:dyDescent="0.2">
      <c r="A153" s="171">
        <v>49</v>
      </c>
      <c r="B153" s="172" t="s">
        <v>275</v>
      </c>
      <c r="C153" s="173" t="s">
        <v>276</v>
      </c>
      <c r="D153" s="174" t="s">
        <v>162</v>
      </c>
      <c r="E153" s="175">
        <v>0.33560000000000001</v>
      </c>
      <c r="F153" s="175">
        <v>0</v>
      </c>
      <c r="G153" s="176">
        <f>E153*F153</f>
        <v>0</v>
      </c>
      <c r="O153" s="170">
        <v>2</v>
      </c>
      <c r="AA153" s="146">
        <v>1</v>
      </c>
      <c r="AB153" s="146">
        <v>1</v>
      </c>
      <c r="AC153" s="146">
        <v>1</v>
      </c>
      <c r="AZ153" s="146">
        <v>1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</v>
      </c>
      <c r="CB153" s="177">
        <v>1</v>
      </c>
      <c r="CZ153" s="146">
        <v>1.0662499999999999</v>
      </c>
    </row>
    <row r="154" spans="1:104" x14ac:dyDescent="0.2">
      <c r="A154" s="178"/>
      <c r="B154" s="180"/>
      <c r="C154" s="226" t="s">
        <v>277</v>
      </c>
      <c r="D154" s="227"/>
      <c r="E154" s="181">
        <v>0.33560000000000001</v>
      </c>
      <c r="F154" s="182"/>
      <c r="G154" s="183"/>
      <c r="M154" s="179" t="s">
        <v>277</v>
      </c>
      <c r="O154" s="170"/>
    </row>
    <row r="155" spans="1:104" x14ac:dyDescent="0.2">
      <c r="A155" s="171">
        <v>50</v>
      </c>
      <c r="B155" s="172" t="s">
        <v>278</v>
      </c>
      <c r="C155" s="173" t="s">
        <v>279</v>
      </c>
      <c r="D155" s="174" t="s">
        <v>85</v>
      </c>
      <c r="E155" s="175">
        <v>15.255000000000001</v>
      </c>
      <c r="F155" s="175">
        <v>0</v>
      </c>
      <c r="G155" s="176">
        <f>E155*F155</f>
        <v>0</v>
      </c>
      <c r="O155" s="170">
        <v>2</v>
      </c>
      <c r="AA155" s="146">
        <v>1</v>
      </c>
      <c r="AB155" s="146">
        <v>1</v>
      </c>
      <c r="AC155" s="146">
        <v>1</v>
      </c>
      <c r="AZ155" s="146">
        <v>1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1</v>
      </c>
      <c r="CB155" s="177">
        <v>1</v>
      </c>
      <c r="CZ155" s="146">
        <v>1.837</v>
      </c>
    </row>
    <row r="156" spans="1:104" x14ac:dyDescent="0.2">
      <c r="A156" s="178"/>
      <c r="B156" s="180"/>
      <c r="C156" s="226" t="s">
        <v>280</v>
      </c>
      <c r="D156" s="227"/>
      <c r="E156" s="181">
        <v>15.255000000000001</v>
      </c>
      <c r="F156" s="182"/>
      <c r="G156" s="183"/>
      <c r="M156" s="179" t="s">
        <v>280</v>
      </c>
      <c r="O156" s="170"/>
    </row>
    <row r="157" spans="1:104" x14ac:dyDescent="0.2">
      <c r="A157" s="171">
        <v>51</v>
      </c>
      <c r="B157" s="172" t="s">
        <v>281</v>
      </c>
      <c r="C157" s="173" t="s">
        <v>282</v>
      </c>
      <c r="D157" s="174" t="s">
        <v>85</v>
      </c>
      <c r="E157" s="175">
        <v>3.3224999999999998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1</v>
      </c>
      <c r="AC157" s="146">
        <v>1</v>
      </c>
      <c r="AZ157" s="146">
        <v>1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1</v>
      </c>
      <c r="CZ157" s="146">
        <v>1.837</v>
      </c>
    </row>
    <row r="158" spans="1:104" x14ac:dyDescent="0.2">
      <c r="A158" s="178"/>
      <c r="B158" s="180"/>
      <c r="C158" s="226" t="s">
        <v>283</v>
      </c>
      <c r="D158" s="227"/>
      <c r="E158" s="181">
        <v>3.3224999999999998</v>
      </c>
      <c r="F158" s="182"/>
      <c r="G158" s="183"/>
      <c r="M158" s="179" t="s">
        <v>283</v>
      </c>
      <c r="O158" s="170"/>
    </row>
    <row r="159" spans="1:104" x14ac:dyDescent="0.2">
      <c r="A159" s="171">
        <v>52</v>
      </c>
      <c r="B159" s="172" t="s">
        <v>284</v>
      </c>
      <c r="C159" s="173" t="s">
        <v>285</v>
      </c>
      <c r="D159" s="174" t="s">
        <v>125</v>
      </c>
      <c r="E159" s="175">
        <v>5.4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1</v>
      </c>
      <c r="AC159" s="146">
        <v>1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1</v>
      </c>
      <c r="CZ159" s="146">
        <v>0.1231</v>
      </c>
    </row>
    <row r="160" spans="1:104" x14ac:dyDescent="0.2">
      <c r="A160" s="178"/>
      <c r="B160" s="180"/>
      <c r="C160" s="226" t="s">
        <v>286</v>
      </c>
      <c r="D160" s="227"/>
      <c r="E160" s="181">
        <v>2.16</v>
      </c>
      <c r="F160" s="182"/>
      <c r="G160" s="183"/>
      <c r="M160" s="179" t="s">
        <v>286</v>
      </c>
      <c r="O160" s="170"/>
    </row>
    <row r="161" spans="1:104" x14ac:dyDescent="0.2">
      <c r="A161" s="178"/>
      <c r="B161" s="180"/>
      <c r="C161" s="226" t="s">
        <v>287</v>
      </c>
      <c r="D161" s="227"/>
      <c r="E161" s="181">
        <v>3.24</v>
      </c>
      <c r="F161" s="182"/>
      <c r="G161" s="183"/>
      <c r="M161" s="179" t="s">
        <v>287</v>
      </c>
      <c r="O161" s="170"/>
    </row>
    <row r="162" spans="1:104" x14ac:dyDescent="0.2">
      <c r="A162" s="171">
        <v>53</v>
      </c>
      <c r="B162" s="172" t="s">
        <v>288</v>
      </c>
      <c r="C162" s="173" t="s">
        <v>289</v>
      </c>
      <c r="D162" s="174" t="s">
        <v>125</v>
      </c>
      <c r="E162" s="175">
        <v>73.944999999999993</v>
      </c>
      <c r="F162" s="175">
        <v>0</v>
      </c>
      <c r="G162" s="176">
        <f>E162*F162</f>
        <v>0</v>
      </c>
      <c r="O162" s="170">
        <v>2</v>
      </c>
      <c r="AA162" s="146">
        <v>1</v>
      </c>
      <c r="AB162" s="146">
        <v>1</v>
      </c>
      <c r="AC162" s="146">
        <v>1</v>
      </c>
      <c r="AZ162" s="146">
        <v>1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1</v>
      </c>
      <c r="CB162" s="177">
        <v>1</v>
      </c>
      <c r="CZ162" s="146">
        <v>0.1221</v>
      </c>
    </row>
    <row r="163" spans="1:104" x14ac:dyDescent="0.2">
      <c r="A163" s="178"/>
      <c r="B163" s="180"/>
      <c r="C163" s="226" t="s">
        <v>290</v>
      </c>
      <c r="D163" s="227"/>
      <c r="E163" s="181">
        <v>73.944999999999993</v>
      </c>
      <c r="F163" s="182"/>
      <c r="G163" s="183"/>
      <c r="M163" s="179" t="s">
        <v>290</v>
      </c>
      <c r="O163" s="170"/>
    </row>
    <row r="164" spans="1:104" x14ac:dyDescent="0.2">
      <c r="A164" s="171">
        <v>54</v>
      </c>
      <c r="B164" s="172" t="s">
        <v>291</v>
      </c>
      <c r="C164" s="173" t="s">
        <v>292</v>
      </c>
      <c r="D164" s="174" t="s">
        <v>125</v>
      </c>
      <c r="E164" s="175">
        <v>22.15</v>
      </c>
      <c r="F164" s="175">
        <v>0</v>
      </c>
      <c r="G164" s="176">
        <f>E164*F164</f>
        <v>0</v>
      </c>
      <c r="O164" s="170">
        <v>2</v>
      </c>
      <c r="AA164" s="146">
        <v>1</v>
      </c>
      <c r="AB164" s="146">
        <v>1</v>
      </c>
      <c r="AC164" s="146">
        <v>1</v>
      </c>
      <c r="AZ164" s="146">
        <v>1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A164" s="177">
        <v>1</v>
      </c>
      <c r="CB164" s="177">
        <v>1</v>
      </c>
      <c r="CZ164" s="146">
        <v>0.27827000000000002</v>
      </c>
    </row>
    <row r="165" spans="1:104" x14ac:dyDescent="0.2">
      <c r="A165" s="178"/>
      <c r="B165" s="180"/>
      <c r="C165" s="226" t="s">
        <v>293</v>
      </c>
      <c r="D165" s="227"/>
      <c r="E165" s="181">
        <v>22.15</v>
      </c>
      <c r="F165" s="182"/>
      <c r="G165" s="183"/>
      <c r="M165" s="179" t="s">
        <v>293</v>
      </c>
      <c r="O165" s="170"/>
    </row>
    <row r="166" spans="1:104" x14ac:dyDescent="0.2">
      <c r="A166" s="171">
        <v>55</v>
      </c>
      <c r="B166" s="172" t="s">
        <v>294</v>
      </c>
      <c r="C166" s="173" t="s">
        <v>295</v>
      </c>
      <c r="D166" s="174" t="s">
        <v>132</v>
      </c>
      <c r="E166" s="175">
        <v>10</v>
      </c>
      <c r="F166" s="175">
        <v>0</v>
      </c>
      <c r="G166" s="176">
        <f>E166*F166</f>
        <v>0</v>
      </c>
      <c r="O166" s="170">
        <v>2</v>
      </c>
      <c r="AA166" s="146">
        <v>1</v>
      </c>
      <c r="AB166" s="146">
        <v>1</v>
      </c>
      <c r="AC166" s="146">
        <v>1</v>
      </c>
      <c r="AZ166" s="146">
        <v>1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1</v>
      </c>
      <c r="CZ166" s="146">
        <v>4.1279999999999997E-2</v>
      </c>
    </row>
    <row r="167" spans="1:104" x14ac:dyDescent="0.2">
      <c r="A167" s="178"/>
      <c r="B167" s="180"/>
      <c r="C167" s="226" t="s">
        <v>296</v>
      </c>
      <c r="D167" s="227"/>
      <c r="E167" s="181">
        <v>4</v>
      </c>
      <c r="F167" s="182"/>
      <c r="G167" s="183"/>
      <c r="M167" s="179" t="s">
        <v>296</v>
      </c>
      <c r="O167" s="170"/>
    </row>
    <row r="168" spans="1:104" x14ac:dyDescent="0.2">
      <c r="A168" s="178"/>
      <c r="B168" s="180"/>
      <c r="C168" s="226" t="s">
        <v>297</v>
      </c>
      <c r="D168" s="227"/>
      <c r="E168" s="181">
        <v>6</v>
      </c>
      <c r="F168" s="182"/>
      <c r="G168" s="183"/>
      <c r="M168" s="179" t="s">
        <v>297</v>
      </c>
      <c r="O168" s="170"/>
    </row>
    <row r="169" spans="1:104" x14ac:dyDescent="0.2">
      <c r="A169" s="171">
        <v>56</v>
      </c>
      <c r="B169" s="172" t="s">
        <v>298</v>
      </c>
      <c r="C169" s="173" t="s">
        <v>299</v>
      </c>
      <c r="D169" s="174" t="s">
        <v>172</v>
      </c>
      <c r="E169" s="175">
        <v>46.5</v>
      </c>
      <c r="F169" s="175">
        <v>0</v>
      </c>
      <c r="G169" s="176">
        <f>E169*F169</f>
        <v>0</v>
      </c>
      <c r="O169" s="170">
        <v>2</v>
      </c>
      <c r="AA169" s="146">
        <v>1</v>
      </c>
      <c r="AB169" s="146">
        <v>1</v>
      </c>
      <c r="AC169" s="146">
        <v>1</v>
      </c>
      <c r="AZ169" s="146">
        <v>1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</v>
      </c>
      <c r="CB169" s="177">
        <v>1</v>
      </c>
      <c r="CZ169" s="146">
        <v>1E-4</v>
      </c>
    </row>
    <row r="170" spans="1:104" x14ac:dyDescent="0.2">
      <c r="A170" s="178"/>
      <c r="B170" s="180"/>
      <c r="C170" s="226" t="s">
        <v>300</v>
      </c>
      <c r="D170" s="227"/>
      <c r="E170" s="181">
        <v>29.1</v>
      </c>
      <c r="F170" s="182"/>
      <c r="G170" s="183"/>
      <c r="M170" s="179" t="s">
        <v>300</v>
      </c>
      <c r="O170" s="170"/>
    </row>
    <row r="171" spans="1:104" x14ac:dyDescent="0.2">
      <c r="A171" s="178"/>
      <c r="B171" s="180"/>
      <c r="C171" s="226" t="s">
        <v>301</v>
      </c>
      <c r="D171" s="227"/>
      <c r="E171" s="181">
        <v>17.399999999999999</v>
      </c>
      <c r="F171" s="182"/>
      <c r="G171" s="183"/>
      <c r="M171" s="179" t="s">
        <v>301</v>
      </c>
      <c r="O171" s="170"/>
    </row>
    <row r="172" spans="1:104" ht="22.5" x14ac:dyDescent="0.2">
      <c r="A172" s="171">
        <v>57</v>
      </c>
      <c r="B172" s="172" t="s">
        <v>302</v>
      </c>
      <c r="C172" s="173" t="s">
        <v>303</v>
      </c>
      <c r="D172" s="174" t="s">
        <v>132</v>
      </c>
      <c r="E172" s="175">
        <v>4</v>
      </c>
      <c r="F172" s="175">
        <v>0</v>
      </c>
      <c r="G172" s="176">
        <f>E172*F172</f>
        <v>0</v>
      </c>
      <c r="O172" s="170">
        <v>2</v>
      </c>
      <c r="AA172" s="146">
        <v>1</v>
      </c>
      <c r="AB172" s="146">
        <v>1</v>
      </c>
      <c r="AC172" s="146">
        <v>1</v>
      </c>
      <c r="AZ172" s="146">
        <v>1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1</v>
      </c>
      <c r="CB172" s="177">
        <v>1</v>
      </c>
      <c r="CZ172" s="146">
        <v>3.049E-2</v>
      </c>
    </row>
    <row r="173" spans="1:104" x14ac:dyDescent="0.2">
      <c r="A173" s="178"/>
      <c r="B173" s="180"/>
      <c r="C173" s="226" t="s">
        <v>304</v>
      </c>
      <c r="D173" s="227"/>
      <c r="E173" s="181">
        <v>4</v>
      </c>
      <c r="F173" s="182"/>
      <c r="G173" s="183"/>
      <c r="M173" s="179" t="s">
        <v>304</v>
      </c>
      <c r="O173" s="170"/>
    </row>
    <row r="174" spans="1:104" ht="22.5" x14ac:dyDescent="0.2">
      <c r="A174" s="171">
        <v>58</v>
      </c>
      <c r="B174" s="172" t="s">
        <v>305</v>
      </c>
      <c r="C174" s="173" t="s">
        <v>306</v>
      </c>
      <c r="D174" s="174" t="s">
        <v>132</v>
      </c>
      <c r="E174" s="175">
        <v>3</v>
      </c>
      <c r="F174" s="175">
        <v>0</v>
      </c>
      <c r="G174" s="176">
        <f>E174*F174</f>
        <v>0</v>
      </c>
      <c r="O174" s="170">
        <v>2</v>
      </c>
      <c r="AA174" s="146">
        <v>1</v>
      </c>
      <c r="AB174" s="146">
        <v>1</v>
      </c>
      <c r="AC174" s="146">
        <v>1</v>
      </c>
      <c r="AZ174" s="146">
        <v>1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1</v>
      </c>
      <c r="CB174" s="177">
        <v>1</v>
      </c>
      <c r="CZ174" s="146">
        <v>3.0769999999999999E-2</v>
      </c>
    </row>
    <row r="175" spans="1:104" x14ac:dyDescent="0.2">
      <c r="A175" s="178"/>
      <c r="B175" s="180"/>
      <c r="C175" s="226" t="s">
        <v>307</v>
      </c>
      <c r="D175" s="227"/>
      <c r="E175" s="181">
        <v>3</v>
      </c>
      <c r="F175" s="182"/>
      <c r="G175" s="183"/>
      <c r="M175" s="179" t="s">
        <v>307</v>
      </c>
      <c r="O175" s="170"/>
    </row>
    <row r="176" spans="1:104" ht="22.5" x14ac:dyDescent="0.2">
      <c r="A176" s="171">
        <v>59</v>
      </c>
      <c r="B176" s="172" t="s">
        <v>308</v>
      </c>
      <c r="C176" s="173" t="s">
        <v>309</v>
      </c>
      <c r="D176" s="174" t="s">
        <v>132</v>
      </c>
      <c r="E176" s="175">
        <v>1</v>
      </c>
      <c r="F176" s="175">
        <v>0</v>
      </c>
      <c r="G176" s="176">
        <f>E176*F176</f>
        <v>0</v>
      </c>
      <c r="O176" s="170">
        <v>2</v>
      </c>
      <c r="AA176" s="146">
        <v>1</v>
      </c>
      <c r="AB176" s="146">
        <v>1</v>
      </c>
      <c r="AC176" s="146">
        <v>1</v>
      </c>
      <c r="AZ176" s="146">
        <v>1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</v>
      </c>
      <c r="CB176" s="177">
        <v>1</v>
      </c>
      <c r="CZ176" s="146">
        <v>9.393E-2</v>
      </c>
    </row>
    <row r="177" spans="1:104" x14ac:dyDescent="0.2">
      <c r="A177" s="178"/>
      <c r="B177" s="180"/>
      <c r="C177" s="226" t="s">
        <v>148</v>
      </c>
      <c r="D177" s="227"/>
      <c r="E177" s="181">
        <v>1</v>
      </c>
      <c r="F177" s="182"/>
      <c r="G177" s="183"/>
      <c r="M177" s="179" t="s">
        <v>148</v>
      </c>
      <c r="O177" s="170"/>
    </row>
    <row r="178" spans="1:104" ht="22.5" x14ac:dyDescent="0.2">
      <c r="A178" s="171">
        <v>60</v>
      </c>
      <c r="B178" s="172" t="s">
        <v>310</v>
      </c>
      <c r="C178" s="173" t="s">
        <v>311</v>
      </c>
      <c r="D178" s="174" t="s">
        <v>132</v>
      </c>
      <c r="E178" s="175">
        <v>1</v>
      </c>
      <c r="F178" s="175">
        <v>0</v>
      </c>
      <c r="G178" s="176">
        <f>E178*F178</f>
        <v>0</v>
      </c>
      <c r="O178" s="170">
        <v>2</v>
      </c>
      <c r="AA178" s="146">
        <v>1</v>
      </c>
      <c r="AB178" s="146">
        <v>1</v>
      </c>
      <c r="AC178" s="146">
        <v>1</v>
      </c>
      <c r="AZ178" s="146">
        <v>1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1</v>
      </c>
      <c r="CZ178" s="146">
        <v>9.7070000000000004E-2</v>
      </c>
    </row>
    <row r="179" spans="1:104" ht="22.5" x14ac:dyDescent="0.2">
      <c r="A179" s="171">
        <v>61</v>
      </c>
      <c r="B179" s="172" t="s">
        <v>312</v>
      </c>
      <c r="C179" s="173" t="s">
        <v>313</v>
      </c>
      <c r="D179" s="174" t="s">
        <v>172</v>
      </c>
      <c r="E179" s="175">
        <v>12</v>
      </c>
      <c r="F179" s="175">
        <v>0</v>
      </c>
      <c r="G179" s="176">
        <f>E179*F179</f>
        <v>0</v>
      </c>
      <c r="O179" s="170">
        <v>2</v>
      </c>
      <c r="AA179" s="146">
        <v>1</v>
      </c>
      <c r="AB179" s="146">
        <v>1</v>
      </c>
      <c r="AC179" s="146">
        <v>1</v>
      </c>
      <c r="AZ179" s="146">
        <v>1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77">
        <v>1</v>
      </c>
      <c r="CB179" s="177">
        <v>1</v>
      </c>
      <c r="CZ179" s="146">
        <v>1.1129999999999999E-2</v>
      </c>
    </row>
    <row r="180" spans="1:104" x14ac:dyDescent="0.2">
      <c r="A180" s="178"/>
      <c r="B180" s="180"/>
      <c r="C180" s="226" t="s">
        <v>314</v>
      </c>
      <c r="D180" s="227"/>
      <c r="E180" s="181">
        <v>4.8</v>
      </c>
      <c r="F180" s="182"/>
      <c r="G180" s="183"/>
      <c r="M180" s="179" t="s">
        <v>314</v>
      </c>
      <c r="O180" s="170"/>
    </row>
    <row r="181" spans="1:104" x14ac:dyDescent="0.2">
      <c r="A181" s="178"/>
      <c r="B181" s="180"/>
      <c r="C181" s="226" t="s">
        <v>315</v>
      </c>
      <c r="D181" s="227"/>
      <c r="E181" s="181">
        <v>7.2</v>
      </c>
      <c r="F181" s="182"/>
      <c r="G181" s="183"/>
      <c r="M181" s="179" t="s">
        <v>315</v>
      </c>
      <c r="O181" s="170"/>
    </row>
    <row r="182" spans="1:104" x14ac:dyDescent="0.2">
      <c r="A182" s="184"/>
      <c r="B182" s="185" t="s">
        <v>76</v>
      </c>
      <c r="C182" s="186" t="str">
        <f>CONCATENATE(B102," ",C102)</f>
        <v>6 Úpravy povrchu, podlahy</v>
      </c>
      <c r="D182" s="187"/>
      <c r="E182" s="188"/>
      <c r="F182" s="189"/>
      <c r="G182" s="190">
        <f>SUM(G102:G181)</f>
        <v>0</v>
      </c>
      <c r="O182" s="170">
        <v>4</v>
      </c>
      <c r="BA182" s="191">
        <f>SUM(BA102:BA181)</f>
        <v>0</v>
      </c>
      <c r="BB182" s="191">
        <f>SUM(BB102:BB181)</f>
        <v>0</v>
      </c>
      <c r="BC182" s="191">
        <f>SUM(BC102:BC181)</f>
        <v>0</v>
      </c>
      <c r="BD182" s="191">
        <f>SUM(BD102:BD181)</f>
        <v>0</v>
      </c>
      <c r="BE182" s="191">
        <f>SUM(BE102:BE181)</f>
        <v>0</v>
      </c>
    </row>
    <row r="183" spans="1:104" x14ac:dyDescent="0.2">
      <c r="A183" s="163" t="s">
        <v>72</v>
      </c>
      <c r="B183" s="164" t="s">
        <v>316</v>
      </c>
      <c r="C183" s="165" t="s">
        <v>317</v>
      </c>
      <c r="D183" s="166"/>
      <c r="E183" s="167"/>
      <c r="F183" s="167"/>
      <c r="G183" s="168"/>
      <c r="H183" s="169"/>
      <c r="I183" s="169"/>
      <c r="O183" s="170">
        <v>1</v>
      </c>
    </row>
    <row r="184" spans="1:104" ht="22.5" x14ac:dyDescent="0.2">
      <c r="A184" s="171">
        <v>62</v>
      </c>
      <c r="B184" s="172" t="s">
        <v>318</v>
      </c>
      <c r="C184" s="173" t="s">
        <v>319</v>
      </c>
      <c r="D184" s="174" t="s">
        <v>172</v>
      </c>
      <c r="E184" s="175">
        <v>11</v>
      </c>
      <c r="F184" s="175">
        <v>0</v>
      </c>
      <c r="G184" s="176">
        <f>E184*F184</f>
        <v>0</v>
      </c>
      <c r="O184" s="170">
        <v>2</v>
      </c>
      <c r="AA184" s="146">
        <v>2</v>
      </c>
      <c r="AB184" s="146">
        <v>1</v>
      </c>
      <c r="AC184" s="146">
        <v>1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2</v>
      </c>
      <c r="CB184" s="177">
        <v>1</v>
      </c>
      <c r="CZ184" s="146">
        <v>0.55262</v>
      </c>
    </row>
    <row r="185" spans="1:104" x14ac:dyDescent="0.2">
      <c r="A185" s="171">
        <v>63</v>
      </c>
      <c r="B185" s="172" t="s">
        <v>320</v>
      </c>
      <c r="C185" s="173" t="s">
        <v>321</v>
      </c>
      <c r="D185" s="174" t="s">
        <v>172</v>
      </c>
      <c r="E185" s="175">
        <v>35.200000000000003</v>
      </c>
      <c r="F185" s="175">
        <v>0</v>
      </c>
      <c r="G185" s="176">
        <f>E185*F185</f>
        <v>0</v>
      </c>
      <c r="O185" s="170">
        <v>2</v>
      </c>
      <c r="AA185" s="146">
        <v>2</v>
      </c>
      <c r="AB185" s="146">
        <v>1</v>
      </c>
      <c r="AC185" s="146">
        <v>1</v>
      </c>
      <c r="AZ185" s="146">
        <v>1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2</v>
      </c>
      <c r="CB185" s="177">
        <v>1</v>
      </c>
      <c r="CZ185" s="146">
        <v>0.38530999999999999</v>
      </c>
    </row>
    <row r="186" spans="1:104" x14ac:dyDescent="0.2">
      <c r="A186" s="178"/>
      <c r="B186" s="180"/>
      <c r="C186" s="226" t="s">
        <v>322</v>
      </c>
      <c r="D186" s="227"/>
      <c r="E186" s="181">
        <v>35.200000000000003</v>
      </c>
      <c r="F186" s="182"/>
      <c r="G186" s="183"/>
      <c r="M186" s="179" t="s">
        <v>322</v>
      </c>
      <c r="O186" s="170"/>
    </row>
    <row r="187" spans="1:104" ht="22.5" x14ac:dyDescent="0.2">
      <c r="A187" s="171">
        <v>64</v>
      </c>
      <c r="B187" s="172" t="s">
        <v>323</v>
      </c>
      <c r="C187" s="173" t="s">
        <v>324</v>
      </c>
      <c r="D187" s="174" t="s">
        <v>172</v>
      </c>
      <c r="E187" s="175">
        <v>1.5</v>
      </c>
      <c r="F187" s="175">
        <v>0</v>
      </c>
      <c r="G187" s="176">
        <f>E187*F187</f>
        <v>0</v>
      </c>
      <c r="O187" s="170">
        <v>2</v>
      </c>
      <c r="AA187" s="146">
        <v>2</v>
      </c>
      <c r="AB187" s="146">
        <v>1</v>
      </c>
      <c r="AC187" s="146">
        <v>1</v>
      </c>
      <c r="AZ187" s="146">
        <v>1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2</v>
      </c>
      <c r="CB187" s="177">
        <v>1</v>
      </c>
      <c r="CZ187" s="146">
        <v>0.70109999999999995</v>
      </c>
    </row>
    <row r="188" spans="1:104" x14ac:dyDescent="0.2">
      <c r="A188" s="171">
        <v>65</v>
      </c>
      <c r="B188" s="172" t="s">
        <v>325</v>
      </c>
      <c r="C188" s="173" t="s">
        <v>326</v>
      </c>
      <c r="D188" s="174" t="s">
        <v>327</v>
      </c>
      <c r="E188" s="175">
        <v>1</v>
      </c>
      <c r="F188" s="175">
        <v>0</v>
      </c>
      <c r="G188" s="176">
        <f>E188*F188</f>
        <v>0</v>
      </c>
      <c r="O188" s="170">
        <v>2</v>
      </c>
      <c r="AA188" s="146">
        <v>12</v>
      </c>
      <c r="AB188" s="146">
        <v>0</v>
      </c>
      <c r="AC188" s="146">
        <v>146</v>
      </c>
      <c r="AZ188" s="146">
        <v>1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7">
        <v>12</v>
      </c>
      <c r="CB188" s="177">
        <v>0</v>
      </c>
      <c r="CZ188" s="146">
        <v>0</v>
      </c>
    </row>
    <row r="189" spans="1:104" x14ac:dyDescent="0.2">
      <c r="A189" s="184"/>
      <c r="B189" s="185" t="s">
        <v>76</v>
      </c>
      <c r="C189" s="186" t="str">
        <f>CONCATENATE(B183," ",C183)</f>
        <v>8 Trubní vedení</v>
      </c>
      <c r="D189" s="187"/>
      <c r="E189" s="188"/>
      <c r="F189" s="189"/>
      <c r="G189" s="190">
        <f>SUM(G183:G188)</f>
        <v>0</v>
      </c>
      <c r="O189" s="170">
        <v>4</v>
      </c>
      <c r="BA189" s="191">
        <f>SUM(BA183:BA188)</f>
        <v>0</v>
      </c>
      <c r="BB189" s="191">
        <f>SUM(BB183:BB188)</f>
        <v>0</v>
      </c>
      <c r="BC189" s="191">
        <f>SUM(BC183:BC188)</f>
        <v>0</v>
      </c>
      <c r="BD189" s="191">
        <f>SUM(BD183:BD188)</f>
        <v>0</v>
      </c>
      <c r="BE189" s="191">
        <f>SUM(BE183:BE188)</f>
        <v>0</v>
      </c>
    </row>
    <row r="190" spans="1:104" x14ac:dyDescent="0.2">
      <c r="A190" s="163" t="s">
        <v>72</v>
      </c>
      <c r="B190" s="164" t="s">
        <v>328</v>
      </c>
      <c r="C190" s="165" t="s">
        <v>329</v>
      </c>
      <c r="D190" s="166"/>
      <c r="E190" s="167"/>
      <c r="F190" s="167"/>
      <c r="G190" s="168"/>
      <c r="H190" s="169"/>
      <c r="I190" s="169"/>
      <c r="O190" s="170">
        <v>1</v>
      </c>
    </row>
    <row r="191" spans="1:104" x14ac:dyDescent="0.2">
      <c r="A191" s="171">
        <v>66</v>
      </c>
      <c r="B191" s="172" t="s">
        <v>330</v>
      </c>
      <c r="C191" s="173" t="s">
        <v>331</v>
      </c>
      <c r="D191" s="174" t="s">
        <v>125</v>
      </c>
      <c r="E191" s="175">
        <v>209.6</v>
      </c>
      <c r="F191" s="175">
        <v>0</v>
      </c>
      <c r="G191" s="176">
        <f>E191*F191</f>
        <v>0</v>
      </c>
      <c r="O191" s="170">
        <v>2</v>
      </c>
      <c r="AA191" s="146">
        <v>1</v>
      </c>
      <c r="AB191" s="146">
        <v>1</v>
      </c>
      <c r="AC191" s="146">
        <v>1</v>
      </c>
      <c r="AZ191" s="146">
        <v>1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7">
        <v>1</v>
      </c>
      <c r="CB191" s="177">
        <v>1</v>
      </c>
      <c r="CZ191" s="146">
        <v>4.0000000000000003E-5</v>
      </c>
    </row>
    <row r="192" spans="1:104" x14ac:dyDescent="0.2">
      <c r="A192" s="178"/>
      <c r="B192" s="180"/>
      <c r="C192" s="226" t="s">
        <v>332</v>
      </c>
      <c r="D192" s="227"/>
      <c r="E192" s="181">
        <v>209.6</v>
      </c>
      <c r="F192" s="182"/>
      <c r="G192" s="183"/>
      <c r="M192" s="179" t="s">
        <v>332</v>
      </c>
      <c r="O192" s="170"/>
    </row>
    <row r="193" spans="1:104" x14ac:dyDescent="0.2">
      <c r="A193" s="171">
        <v>67</v>
      </c>
      <c r="B193" s="172" t="s">
        <v>333</v>
      </c>
      <c r="C193" s="173" t="s">
        <v>334</v>
      </c>
      <c r="D193" s="174" t="s">
        <v>335</v>
      </c>
      <c r="E193" s="175">
        <v>20</v>
      </c>
      <c r="F193" s="175">
        <v>0</v>
      </c>
      <c r="G193" s="176">
        <f>E193*F193</f>
        <v>0</v>
      </c>
      <c r="O193" s="170">
        <v>2</v>
      </c>
      <c r="AA193" s="146">
        <v>10</v>
      </c>
      <c r="AB193" s="146">
        <v>8</v>
      </c>
      <c r="AC193" s="146">
        <v>8</v>
      </c>
      <c r="AZ193" s="146">
        <v>5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10</v>
      </c>
      <c r="CB193" s="177">
        <v>8</v>
      </c>
      <c r="CZ193" s="146">
        <v>0</v>
      </c>
    </row>
    <row r="194" spans="1:104" ht="22.5" x14ac:dyDescent="0.2">
      <c r="A194" s="171">
        <v>68</v>
      </c>
      <c r="B194" s="172" t="s">
        <v>336</v>
      </c>
      <c r="C194" s="173" t="s">
        <v>337</v>
      </c>
      <c r="D194" s="174" t="s">
        <v>75</v>
      </c>
      <c r="E194" s="175">
        <v>1</v>
      </c>
      <c r="F194" s="175">
        <v>0</v>
      </c>
      <c r="G194" s="176">
        <f>E194*F194</f>
        <v>0</v>
      </c>
      <c r="O194" s="170">
        <v>2</v>
      </c>
      <c r="AA194" s="146">
        <v>10</v>
      </c>
      <c r="AB194" s="146">
        <v>8</v>
      </c>
      <c r="AC194" s="146">
        <v>8</v>
      </c>
      <c r="AZ194" s="146">
        <v>5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10</v>
      </c>
      <c r="CB194" s="177">
        <v>8</v>
      </c>
      <c r="CZ194" s="146">
        <v>0</v>
      </c>
    </row>
    <row r="195" spans="1:104" x14ac:dyDescent="0.2">
      <c r="A195" s="171">
        <v>69</v>
      </c>
      <c r="B195" s="172" t="s">
        <v>338</v>
      </c>
      <c r="C195" s="173" t="s">
        <v>339</v>
      </c>
      <c r="D195" s="174" t="s">
        <v>335</v>
      </c>
      <c r="E195" s="175">
        <v>80</v>
      </c>
      <c r="F195" s="175">
        <v>0</v>
      </c>
      <c r="G195" s="176">
        <f>E195*F195</f>
        <v>0</v>
      </c>
      <c r="O195" s="170">
        <v>2</v>
      </c>
      <c r="AA195" s="146">
        <v>10</v>
      </c>
      <c r="AB195" s="146">
        <v>0</v>
      </c>
      <c r="AC195" s="146">
        <v>8</v>
      </c>
      <c r="AZ195" s="146">
        <v>5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10</v>
      </c>
      <c r="CB195" s="177">
        <v>0</v>
      </c>
      <c r="CZ195" s="146">
        <v>0</v>
      </c>
    </row>
    <row r="196" spans="1:104" x14ac:dyDescent="0.2">
      <c r="A196" s="178"/>
      <c r="B196" s="180"/>
      <c r="C196" s="226" t="s">
        <v>340</v>
      </c>
      <c r="D196" s="227"/>
      <c r="E196" s="181">
        <v>80</v>
      </c>
      <c r="F196" s="182"/>
      <c r="G196" s="183"/>
      <c r="M196" s="179" t="s">
        <v>340</v>
      </c>
      <c r="O196" s="170"/>
    </row>
    <row r="197" spans="1:104" x14ac:dyDescent="0.2">
      <c r="A197" s="184"/>
      <c r="B197" s="185" t="s">
        <v>76</v>
      </c>
      <c r="C197" s="186" t="str">
        <f>CONCATENATE(B190," ",C190)</f>
        <v>9 Ostatní konstrukce</v>
      </c>
      <c r="D197" s="187"/>
      <c r="E197" s="188"/>
      <c r="F197" s="189"/>
      <c r="G197" s="190">
        <f>SUM(G190:G196)</f>
        <v>0</v>
      </c>
      <c r="O197" s="170">
        <v>4</v>
      </c>
      <c r="BA197" s="191">
        <f>SUM(BA190:BA196)</f>
        <v>0</v>
      </c>
      <c r="BB197" s="191">
        <f>SUM(BB190:BB196)</f>
        <v>0</v>
      </c>
      <c r="BC197" s="191">
        <f>SUM(BC190:BC196)</f>
        <v>0</v>
      </c>
      <c r="BD197" s="191">
        <f>SUM(BD190:BD196)</f>
        <v>0</v>
      </c>
      <c r="BE197" s="191">
        <f>SUM(BE190:BE196)</f>
        <v>0</v>
      </c>
    </row>
    <row r="198" spans="1:104" x14ac:dyDescent="0.2">
      <c r="A198" s="163" t="s">
        <v>72</v>
      </c>
      <c r="B198" s="164" t="s">
        <v>341</v>
      </c>
      <c r="C198" s="165" t="s">
        <v>342</v>
      </c>
      <c r="D198" s="166"/>
      <c r="E198" s="167"/>
      <c r="F198" s="167"/>
      <c r="G198" s="168"/>
      <c r="H198" s="169"/>
      <c r="I198" s="169"/>
      <c r="O198" s="170">
        <v>1</v>
      </c>
    </row>
    <row r="199" spans="1:104" x14ac:dyDescent="0.2">
      <c r="A199" s="171">
        <v>70</v>
      </c>
      <c r="B199" s="172" t="s">
        <v>343</v>
      </c>
      <c r="C199" s="173" t="s">
        <v>344</v>
      </c>
      <c r="D199" s="174" t="s">
        <v>125</v>
      </c>
      <c r="E199" s="175">
        <v>397.46</v>
      </c>
      <c r="F199" s="175">
        <v>0</v>
      </c>
      <c r="G199" s="176">
        <f>E199*F199</f>
        <v>0</v>
      </c>
      <c r="O199" s="170">
        <v>2</v>
      </c>
      <c r="AA199" s="146">
        <v>1</v>
      </c>
      <c r="AB199" s="146">
        <v>1</v>
      </c>
      <c r="AC199" s="146">
        <v>1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1</v>
      </c>
      <c r="CB199" s="177">
        <v>1</v>
      </c>
      <c r="CZ199" s="146">
        <v>2.426E-2</v>
      </c>
    </row>
    <row r="200" spans="1:104" x14ac:dyDescent="0.2">
      <c r="A200" s="178"/>
      <c r="B200" s="180"/>
      <c r="C200" s="226" t="s">
        <v>345</v>
      </c>
      <c r="D200" s="227"/>
      <c r="E200" s="181">
        <v>139.86000000000001</v>
      </c>
      <c r="F200" s="182"/>
      <c r="G200" s="183"/>
      <c r="M200" s="179" t="s">
        <v>345</v>
      </c>
      <c r="O200" s="170"/>
    </row>
    <row r="201" spans="1:104" x14ac:dyDescent="0.2">
      <c r="A201" s="178"/>
      <c r="B201" s="180"/>
      <c r="C201" s="226" t="s">
        <v>346</v>
      </c>
      <c r="D201" s="227"/>
      <c r="E201" s="181">
        <v>257.60000000000002</v>
      </c>
      <c r="F201" s="182"/>
      <c r="G201" s="183"/>
      <c r="M201" s="179" t="s">
        <v>346</v>
      </c>
      <c r="O201" s="170"/>
    </row>
    <row r="202" spans="1:104" x14ac:dyDescent="0.2">
      <c r="A202" s="171">
        <v>71</v>
      </c>
      <c r="B202" s="172" t="s">
        <v>347</v>
      </c>
      <c r="C202" s="173" t="s">
        <v>348</v>
      </c>
      <c r="D202" s="174" t="s">
        <v>125</v>
      </c>
      <c r="E202" s="175">
        <v>794.92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1</v>
      </c>
      <c r="AC202" s="146">
        <v>1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1</v>
      </c>
      <c r="CZ202" s="146">
        <v>1.09E-3</v>
      </c>
    </row>
    <row r="203" spans="1:104" x14ac:dyDescent="0.2">
      <c r="A203" s="178"/>
      <c r="B203" s="180"/>
      <c r="C203" s="226" t="s">
        <v>349</v>
      </c>
      <c r="D203" s="227"/>
      <c r="E203" s="181">
        <v>794.92</v>
      </c>
      <c r="F203" s="182"/>
      <c r="G203" s="183"/>
      <c r="M203" s="179" t="s">
        <v>349</v>
      </c>
      <c r="O203" s="170"/>
    </row>
    <row r="204" spans="1:104" x14ac:dyDescent="0.2">
      <c r="A204" s="171">
        <v>72</v>
      </c>
      <c r="B204" s="172" t="s">
        <v>350</v>
      </c>
      <c r="C204" s="173" t="s">
        <v>351</v>
      </c>
      <c r="D204" s="174" t="s">
        <v>125</v>
      </c>
      <c r="E204" s="175">
        <v>397.46</v>
      </c>
      <c r="F204" s="175">
        <v>0</v>
      </c>
      <c r="G204" s="176">
        <f>E204*F204</f>
        <v>0</v>
      </c>
      <c r="O204" s="170">
        <v>2</v>
      </c>
      <c r="AA204" s="146">
        <v>1</v>
      </c>
      <c r="AB204" s="146">
        <v>1</v>
      </c>
      <c r="AC204" s="146">
        <v>1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1</v>
      </c>
      <c r="CZ204" s="146">
        <v>0</v>
      </c>
    </row>
    <row r="205" spans="1:104" x14ac:dyDescent="0.2">
      <c r="A205" s="184"/>
      <c r="B205" s="185" t="s">
        <v>76</v>
      </c>
      <c r="C205" s="186" t="str">
        <f>CONCATENATE(B198," ",C198)</f>
        <v>94 Lešení a stavební výtahy</v>
      </c>
      <c r="D205" s="187"/>
      <c r="E205" s="188"/>
      <c r="F205" s="189"/>
      <c r="G205" s="190">
        <f>SUM(G198:G204)</f>
        <v>0</v>
      </c>
      <c r="O205" s="170">
        <v>4</v>
      </c>
      <c r="BA205" s="191">
        <f>SUM(BA198:BA204)</f>
        <v>0</v>
      </c>
      <c r="BB205" s="191">
        <f>SUM(BB198:BB204)</f>
        <v>0</v>
      </c>
      <c r="BC205" s="191">
        <f>SUM(BC198:BC204)</f>
        <v>0</v>
      </c>
      <c r="BD205" s="191">
        <f>SUM(BD198:BD204)</f>
        <v>0</v>
      </c>
      <c r="BE205" s="191">
        <f>SUM(BE198:BE204)</f>
        <v>0</v>
      </c>
    </row>
    <row r="206" spans="1:104" x14ac:dyDescent="0.2">
      <c r="A206" s="163" t="s">
        <v>72</v>
      </c>
      <c r="B206" s="164" t="s">
        <v>352</v>
      </c>
      <c r="C206" s="165" t="s">
        <v>353</v>
      </c>
      <c r="D206" s="166"/>
      <c r="E206" s="167"/>
      <c r="F206" s="167"/>
      <c r="G206" s="168"/>
      <c r="H206" s="169"/>
      <c r="I206" s="169"/>
      <c r="O206" s="170">
        <v>1</v>
      </c>
    </row>
    <row r="207" spans="1:104" x14ac:dyDescent="0.2">
      <c r="A207" s="171">
        <v>73</v>
      </c>
      <c r="B207" s="172" t="s">
        <v>354</v>
      </c>
      <c r="C207" s="173" t="s">
        <v>355</v>
      </c>
      <c r="D207" s="174" t="s">
        <v>162</v>
      </c>
      <c r="E207" s="175">
        <v>364.11457489700001</v>
      </c>
      <c r="F207" s="175">
        <v>0</v>
      </c>
      <c r="G207" s="176">
        <f>E207*F207</f>
        <v>0</v>
      </c>
      <c r="O207" s="170">
        <v>2</v>
      </c>
      <c r="AA207" s="146">
        <v>7</v>
      </c>
      <c r="AB207" s="146">
        <v>1</v>
      </c>
      <c r="AC207" s="146">
        <v>2</v>
      </c>
      <c r="AZ207" s="146">
        <v>1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77">
        <v>7</v>
      </c>
      <c r="CB207" s="177">
        <v>1</v>
      </c>
      <c r="CZ207" s="146">
        <v>0</v>
      </c>
    </row>
    <row r="208" spans="1:104" x14ac:dyDescent="0.2">
      <c r="A208" s="184"/>
      <c r="B208" s="185" t="s">
        <v>76</v>
      </c>
      <c r="C208" s="186" t="str">
        <f>CONCATENATE(B206," ",C206)</f>
        <v>99 Staveništní přesun hmot</v>
      </c>
      <c r="D208" s="187"/>
      <c r="E208" s="188"/>
      <c r="F208" s="189"/>
      <c r="G208" s="190">
        <f>SUM(G206:G207)</f>
        <v>0</v>
      </c>
      <c r="O208" s="170">
        <v>4</v>
      </c>
      <c r="BA208" s="191">
        <f>SUM(BA206:BA207)</f>
        <v>0</v>
      </c>
      <c r="BB208" s="191">
        <f>SUM(BB206:BB207)</f>
        <v>0</v>
      </c>
      <c r="BC208" s="191">
        <f>SUM(BC206:BC207)</f>
        <v>0</v>
      </c>
      <c r="BD208" s="191">
        <f>SUM(BD206:BD207)</f>
        <v>0</v>
      </c>
      <c r="BE208" s="191">
        <f>SUM(BE206:BE207)</f>
        <v>0</v>
      </c>
    </row>
    <row r="209" spans="1:104" x14ac:dyDescent="0.2">
      <c r="A209" s="163" t="s">
        <v>72</v>
      </c>
      <c r="B209" s="164" t="s">
        <v>356</v>
      </c>
      <c r="C209" s="165" t="s">
        <v>357</v>
      </c>
      <c r="D209" s="166"/>
      <c r="E209" s="167"/>
      <c r="F209" s="167"/>
      <c r="G209" s="168"/>
      <c r="H209" s="169"/>
      <c r="I209" s="169"/>
      <c r="O209" s="170">
        <v>1</v>
      </c>
    </row>
    <row r="210" spans="1:104" ht="22.5" x14ac:dyDescent="0.2">
      <c r="A210" s="171">
        <v>74</v>
      </c>
      <c r="B210" s="172" t="s">
        <v>358</v>
      </c>
      <c r="C210" s="173" t="s">
        <v>359</v>
      </c>
      <c r="D210" s="174" t="s">
        <v>125</v>
      </c>
      <c r="E210" s="175">
        <v>117.9</v>
      </c>
      <c r="F210" s="175">
        <v>0</v>
      </c>
      <c r="G210" s="176">
        <f>E210*F210</f>
        <v>0</v>
      </c>
      <c r="O210" s="170">
        <v>2</v>
      </c>
      <c r="AA210" s="146">
        <v>1</v>
      </c>
      <c r="AB210" s="146">
        <v>7</v>
      </c>
      <c r="AC210" s="146">
        <v>7</v>
      </c>
      <c r="AZ210" s="146">
        <v>2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1</v>
      </c>
      <c r="CB210" s="177">
        <v>7</v>
      </c>
      <c r="CZ210" s="146">
        <v>2.0000000000000001E-4</v>
      </c>
    </row>
    <row r="211" spans="1:104" x14ac:dyDescent="0.2">
      <c r="A211" s="178"/>
      <c r="B211" s="180"/>
      <c r="C211" s="226" t="s">
        <v>360</v>
      </c>
      <c r="D211" s="227"/>
      <c r="E211" s="181">
        <v>117.9</v>
      </c>
      <c r="F211" s="182"/>
      <c r="G211" s="183"/>
      <c r="M211" s="179" t="s">
        <v>360</v>
      </c>
      <c r="O211" s="170"/>
    </row>
    <row r="212" spans="1:104" ht="22.5" x14ac:dyDescent="0.2">
      <c r="A212" s="171">
        <v>75</v>
      </c>
      <c r="B212" s="172" t="s">
        <v>361</v>
      </c>
      <c r="C212" s="173" t="s">
        <v>362</v>
      </c>
      <c r="D212" s="174" t="s">
        <v>125</v>
      </c>
      <c r="E212" s="175">
        <v>235.8</v>
      </c>
      <c r="F212" s="175">
        <v>0</v>
      </c>
      <c r="G212" s="176">
        <f>E212*F212</f>
        <v>0</v>
      </c>
      <c r="O212" s="170">
        <v>2</v>
      </c>
      <c r="AA212" s="146">
        <v>1</v>
      </c>
      <c r="AB212" s="146">
        <v>7</v>
      </c>
      <c r="AC212" s="146">
        <v>7</v>
      </c>
      <c r="AZ212" s="146">
        <v>2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</v>
      </c>
      <c r="CB212" s="177">
        <v>7</v>
      </c>
      <c r="CZ212" s="146">
        <v>8.1999999999999998E-4</v>
      </c>
    </row>
    <row r="213" spans="1:104" x14ac:dyDescent="0.2">
      <c r="A213" s="178"/>
      <c r="B213" s="180"/>
      <c r="C213" s="226" t="s">
        <v>363</v>
      </c>
      <c r="D213" s="227"/>
      <c r="E213" s="181">
        <v>235.8</v>
      </c>
      <c r="F213" s="182"/>
      <c r="G213" s="183"/>
      <c r="M213" s="179" t="s">
        <v>363</v>
      </c>
      <c r="O213" s="170"/>
    </row>
    <row r="214" spans="1:104" x14ac:dyDescent="0.2">
      <c r="A214" s="171">
        <v>76</v>
      </c>
      <c r="B214" s="172" t="s">
        <v>364</v>
      </c>
      <c r="C214" s="173" t="s">
        <v>365</v>
      </c>
      <c r="D214" s="174" t="s">
        <v>125</v>
      </c>
      <c r="E214" s="175">
        <v>271.17</v>
      </c>
      <c r="F214" s="175">
        <v>0</v>
      </c>
      <c r="G214" s="176">
        <f>E214*F214</f>
        <v>0</v>
      </c>
      <c r="O214" s="170">
        <v>2</v>
      </c>
      <c r="AA214" s="146">
        <v>3</v>
      </c>
      <c r="AB214" s="146">
        <v>7</v>
      </c>
      <c r="AC214" s="146">
        <v>62836110</v>
      </c>
      <c r="AZ214" s="146">
        <v>2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3</v>
      </c>
      <c r="CB214" s="177">
        <v>7</v>
      </c>
      <c r="CZ214" s="146">
        <v>4.1000000000000003E-3</v>
      </c>
    </row>
    <row r="215" spans="1:104" x14ac:dyDescent="0.2">
      <c r="A215" s="178"/>
      <c r="B215" s="180"/>
      <c r="C215" s="226" t="s">
        <v>366</v>
      </c>
      <c r="D215" s="227"/>
      <c r="E215" s="181">
        <v>271.17</v>
      </c>
      <c r="F215" s="182"/>
      <c r="G215" s="183"/>
      <c r="M215" s="179" t="s">
        <v>366</v>
      </c>
      <c r="O215" s="170"/>
    </row>
    <row r="216" spans="1:104" x14ac:dyDescent="0.2">
      <c r="A216" s="171">
        <v>77</v>
      </c>
      <c r="B216" s="172" t="s">
        <v>367</v>
      </c>
      <c r="C216" s="173" t="s">
        <v>368</v>
      </c>
      <c r="D216" s="174" t="s">
        <v>61</v>
      </c>
      <c r="E216" s="175"/>
      <c r="F216" s="175">
        <v>0</v>
      </c>
      <c r="G216" s="176">
        <f>E216*F216</f>
        <v>0</v>
      </c>
      <c r="O216" s="170">
        <v>2</v>
      </c>
      <c r="AA216" s="146">
        <v>7</v>
      </c>
      <c r="AB216" s="146">
        <v>1002</v>
      </c>
      <c r="AC216" s="146">
        <v>5</v>
      </c>
      <c r="AZ216" s="146">
        <v>2</v>
      </c>
      <c r="BA216" s="146">
        <f>IF(AZ216=1,G216,0)</f>
        <v>0</v>
      </c>
      <c r="BB216" s="146">
        <f>IF(AZ216=2,G216,0)</f>
        <v>0</v>
      </c>
      <c r="BC216" s="146">
        <f>IF(AZ216=3,G216,0)</f>
        <v>0</v>
      </c>
      <c r="BD216" s="146">
        <f>IF(AZ216=4,G216,0)</f>
        <v>0</v>
      </c>
      <c r="BE216" s="146">
        <f>IF(AZ216=5,G216,0)</f>
        <v>0</v>
      </c>
      <c r="CA216" s="177">
        <v>7</v>
      </c>
      <c r="CB216" s="177">
        <v>1002</v>
      </c>
      <c r="CZ216" s="146">
        <v>0</v>
      </c>
    </row>
    <row r="217" spans="1:104" x14ac:dyDescent="0.2">
      <c r="A217" s="184"/>
      <c r="B217" s="185" t="s">
        <v>76</v>
      </c>
      <c r="C217" s="186" t="str">
        <f>CONCATENATE(B209," ",C209)</f>
        <v>711 Izolace proti vodě</v>
      </c>
      <c r="D217" s="187"/>
      <c r="E217" s="188"/>
      <c r="F217" s="189"/>
      <c r="G217" s="190">
        <f>SUM(G209:G216)</f>
        <v>0</v>
      </c>
      <c r="O217" s="170">
        <v>4</v>
      </c>
      <c r="BA217" s="191">
        <f>SUM(BA209:BA216)</f>
        <v>0</v>
      </c>
      <c r="BB217" s="191">
        <f>SUM(BB209:BB216)</f>
        <v>0</v>
      </c>
      <c r="BC217" s="191">
        <f>SUM(BC209:BC216)</f>
        <v>0</v>
      </c>
      <c r="BD217" s="191">
        <f>SUM(BD209:BD216)</f>
        <v>0</v>
      </c>
      <c r="BE217" s="191">
        <f>SUM(BE209:BE216)</f>
        <v>0</v>
      </c>
    </row>
    <row r="218" spans="1:104" x14ac:dyDescent="0.2">
      <c r="A218" s="163" t="s">
        <v>72</v>
      </c>
      <c r="B218" s="164" t="s">
        <v>369</v>
      </c>
      <c r="C218" s="165" t="s">
        <v>370</v>
      </c>
      <c r="D218" s="166"/>
      <c r="E218" s="167"/>
      <c r="F218" s="167"/>
      <c r="G218" s="168"/>
      <c r="H218" s="169"/>
      <c r="I218" s="169"/>
      <c r="O218" s="170">
        <v>1</v>
      </c>
    </row>
    <row r="219" spans="1:104" ht="22.5" x14ac:dyDescent="0.2">
      <c r="A219" s="171">
        <v>78</v>
      </c>
      <c r="B219" s="172" t="s">
        <v>371</v>
      </c>
      <c r="C219" s="173" t="s">
        <v>372</v>
      </c>
      <c r="D219" s="174" t="s">
        <v>125</v>
      </c>
      <c r="E219" s="175">
        <v>88.125</v>
      </c>
      <c r="F219" s="175">
        <v>0</v>
      </c>
      <c r="G219" s="176">
        <f>E219*F219</f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2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1</v>
      </c>
      <c r="CB219" s="177">
        <v>7</v>
      </c>
      <c r="CZ219" s="146">
        <v>1.307E-2</v>
      </c>
    </row>
    <row r="220" spans="1:104" x14ac:dyDescent="0.2">
      <c r="A220" s="178"/>
      <c r="B220" s="180"/>
      <c r="C220" s="226" t="s">
        <v>373</v>
      </c>
      <c r="D220" s="227"/>
      <c r="E220" s="181">
        <v>31.725000000000001</v>
      </c>
      <c r="F220" s="182"/>
      <c r="G220" s="183"/>
      <c r="M220" s="179" t="s">
        <v>373</v>
      </c>
      <c r="O220" s="170"/>
    </row>
    <row r="221" spans="1:104" x14ac:dyDescent="0.2">
      <c r="A221" s="178"/>
      <c r="B221" s="180"/>
      <c r="C221" s="226" t="s">
        <v>374</v>
      </c>
      <c r="D221" s="227"/>
      <c r="E221" s="181">
        <v>56.4</v>
      </c>
      <c r="F221" s="182"/>
      <c r="G221" s="183"/>
      <c r="M221" s="179" t="s">
        <v>374</v>
      </c>
      <c r="O221" s="170"/>
    </row>
    <row r="222" spans="1:104" ht="22.5" x14ac:dyDescent="0.2">
      <c r="A222" s="171">
        <v>79</v>
      </c>
      <c r="B222" s="172" t="s">
        <v>375</v>
      </c>
      <c r="C222" s="173" t="s">
        <v>376</v>
      </c>
      <c r="D222" s="174" t="s">
        <v>125</v>
      </c>
      <c r="E222" s="175">
        <v>81.900000000000006</v>
      </c>
      <c r="F222" s="175">
        <v>0</v>
      </c>
      <c r="G222" s="176">
        <f>E222*F222</f>
        <v>0</v>
      </c>
      <c r="O222" s="170">
        <v>2</v>
      </c>
      <c r="AA222" s="146">
        <v>1</v>
      </c>
      <c r="AB222" s="146">
        <v>7</v>
      </c>
      <c r="AC222" s="146">
        <v>7</v>
      </c>
      <c r="AZ222" s="146">
        <v>2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</v>
      </c>
      <c r="CB222" s="177">
        <v>7</v>
      </c>
      <c r="CZ222" s="146">
        <v>1.1100000000000001E-3</v>
      </c>
    </row>
    <row r="223" spans="1:104" x14ac:dyDescent="0.2">
      <c r="A223" s="178"/>
      <c r="B223" s="180"/>
      <c r="C223" s="226" t="s">
        <v>377</v>
      </c>
      <c r="D223" s="227"/>
      <c r="E223" s="181">
        <v>81.900000000000006</v>
      </c>
      <c r="F223" s="182"/>
      <c r="G223" s="183"/>
      <c r="M223" s="179" t="s">
        <v>377</v>
      </c>
      <c r="O223" s="170"/>
    </row>
    <row r="224" spans="1:104" ht="22.5" x14ac:dyDescent="0.2">
      <c r="A224" s="171">
        <v>80</v>
      </c>
      <c r="B224" s="172" t="s">
        <v>378</v>
      </c>
      <c r="C224" s="173" t="s">
        <v>379</v>
      </c>
      <c r="D224" s="174" t="s">
        <v>125</v>
      </c>
      <c r="E224" s="175">
        <v>74.665000000000006</v>
      </c>
      <c r="F224" s="175">
        <v>0</v>
      </c>
      <c r="G224" s="176">
        <f>E224*F224</f>
        <v>0</v>
      </c>
      <c r="O224" s="170">
        <v>2</v>
      </c>
      <c r="AA224" s="146">
        <v>1</v>
      </c>
      <c r="AB224" s="146">
        <v>7</v>
      </c>
      <c r="AC224" s="146">
        <v>7</v>
      </c>
      <c r="AZ224" s="146">
        <v>2</v>
      </c>
      <c r="BA224" s="146">
        <f>IF(AZ224=1,G224,0)</f>
        <v>0</v>
      </c>
      <c r="BB224" s="146">
        <f>IF(AZ224=2,G224,0)</f>
        <v>0</v>
      </c>
      <c r="BC224" s="146">
        <f>IF(AZ224=3,G224,0)</f>
        <v>0</v>
      </c>
      <c r="BD224" s="146">
        <f>IF(AZ224=4,G224,0)</f>
        <v>0</v>
      </c>
      <c r="BE224" s="146">
        <f>IF(AZ224=5,G224,0)</f>
        <v>0</v>
      </c>
      <c r="CA224" s="177">
        <v>1</v>
      </c>
      <c r="CB224" s="177">
        <v>7</v>
      </c>
      <c r="CZ224" s="146">
        <v>1.0200000000000001E-3</v>
      </c>
    </row>
    <row r="225" spans="1:104" ht="22.5" x14ac:dyDescent="0.2">
      <c r="A225" s="178"/>
      <c r="B225" s="180"/>
      <c r="C225" s="226" t="s">
        <v>380</v>
      </c>
      <c r="D225" s="227"/>
      <c r="E225" s="181">
        <v>74.665000000000006</v>
      </c>
      <c r="F225" s="182"/>
      <c r="G225" s="183"/>
      <c r="M225" s="179" t="s">
        <v>380</v>
      </c>
      <c r="O225" s="170"/>
    </row>
    <row r="226" spans="1:104" ht="22.5" x14ac:dyDescent="0.2">
      <c r="A226" s="171">
        <v>81</v>
      </c>
      <c r="B226" s="172" t="s">
        <v>381</v>
      </c>
      <c r="C226" s="173" t="s">
        <v>382</v>
      </c>
      <c r="D226" s="174" t="s">
        <v>125</v>
      </c>
      <c r="E226" s="175">
        <v>88.125</v>
      </c>
      <c r="F226" s="175">
        <v>0</v>
      </c>
      <c r="G226" s="176">
        <f>E226*F226</f>
        <v>0</v>
      </c>
      <c r="O226" s="170">
        <v>2</v>
      </c>
      <c r="AA226" s="146">
        <v>1</v>
      </c>
      <c r="AB226" s="146">
        <v>7</v>
      </c>
      <c r="AC226" s="146">
        <v>7</v>
      </c>
      <c r="AZ226" s="146">
        <v>2</v>
      </c>
      <c r="BA226" s="146">
        <f>IF(AZ226=1,G226,0)</f>
        <v>0</v>
      </c>
      <c r="BB226" s="146">
        <f>IF(AZ226=2,G226,0)</f>
        <v>0</v>
      </c>
      <c r="BC226" s="146">
        <f>IF(AZ226=3,G226,0)</f>
        <v>0</v>
      </c>
      <c r="BD226" s="146">
        <f>IF(AZ226=4,G226,0)</f>
        <v>0</v>
      </c>
      <c r="BE226" s="146">
        <f>IF(AZ226=5,G226,0)</f>
        <v>0</v>
      </c>
      <c r="CA226" s="177">
        <v>1</v>
      </c>
      <c r="CB226" s="177">
        <v>7</v>
      </c>
      <c r="CZ226" s="146">
        <v>1.7000000000000001E-4</v>
      </c>
    </row>
    <row r="227" spans="1:104" x14ac:dyDescent="0.2">
      <c r="A227" s="171">
        <v>82</v>
      </c>
      <c r="B227" s="172" t="s">
        <v>383</v>
      </c>
      <c r="C227" s="173" t="s">
        <v>384</v>
      </c>
      <c r="D227" s="174" t="s">
        <v>125</v>
      </c>
      <c r="E227" s="175">
        <v>156.565</v>
      </c>
      <c r="F227" s="175">
        <v>0</v>
      </c>
      <c r="G227" s="176">
        <f>E227*F227</f>
        <v>0</v>
      </c>
      <c r="O227" s="170">
        <v>2</v>
      </c>
      <c r="AA227" s="146">
        <v>1</v>
      </c>
      <c r="AB227" s="146">
        <v>7</v>
      </c>
      <c r="AC227" s="146">
        <v>7</v>
      </c>
      <c r="AZ227" s="146">
        <v>2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1</v>
      </c>
      <c r="CB227" s="177">
        <v>7</v>
      </c>
      <c r="CZ227" s="146">
        <v>6.6E-3</v>
      </c>
    </row>
    <row r="228" spans="1:104" x14ac:dyDescent="0.2">
      <c r="A228" s="178"/>
      <c r="B228" s="180"/>
      <c r="C228" s="226" t="s">
        <v>385</v>
      </c>
      <c r="D228" s="227"/>
      <c r="E228" s="181">
        <v>156.565</v>
      </c>
      <c r="F228" s="182"/>
      <c r="G228" s="183"/>
      <c r="M228" s="179" t="s">
        <v>385</v>
      </c>
      <c r="O228" s="170"/>
    </row>
    <row r="229" spans="1:104" x14ac:dyDescent="0.2">
      <c r="A229" s="171">
        <v>83</v>
      </c>
      <c r="B229" s="172" t="s">
        <v>386</v>
      </c>
      <c r="C229" s="173" t="s">
        <v>387</v>
      </c>
      <c r="D229" s="174" t="s">
        <v>61</v>
      </c>
      <c r="E229" s="175"/>
      <c r="F229" s="175">
        <v>0</v>
      </c>
      <c r="G229" s="176">
        <f>E229*F229</f>
        <v>0</v>
      </c>
      <c r="O229" s="170">
        <v>2</v>
      </c>
      <c r="AA229" s="146">
        <v>7</v>
      </c>
      <c r="AB229" s="146">
        <v>1002</v>
      </c>
      <c r="AC229" s="146">
        <v>5</v>
      </c>
      <c r="AZ229" s="146">
        <v>2</v>
      </c>
      <c r="BA229" s="146">
        <f>IF(AZ229=1,G229,0)</f>
        <v>0</v>
      </c>
      <c r="BB229" s="146">
        <f>IF(AZ229=2,G229,0)</f>
        <v>0</v>
      </c>
      <c r="BC229" s="146">
        <f>IF(AZ229=3,G229,0)</f>
        <v>0</v>
      </c>
      <c r="BD229" s="146">
        <f>IF(AZ229=4,G229,0)</f>
        <v>0</v>
      </c>
      <c r="BE229" s="146">
        <f>IF(AZ229=5,G229,0)</f>
        <v>0</v>
      </c>
      <c r="CA229" s="177">
        <v>7</v>
      </c>
      <c r="CB229" s="177">
        <v>1002</v>
      </c>
      <c r="CZ229" s="146">
        <v>0</v>
      </c>
    </row>
    <row r="230" spans="1:104" x14ac:dyDescent="0.2">
      <c r="A230" s="184"/>
      <c r="B230" s="185" t="s">
        <v>76</v>
      </c>
      <c r="C230" s="186" t="str">
        <f>CONCATENATE(B218," ",C218)</f>
        <v>713 Izolace tepelné</v>
      </c>
      <c r="D230" s="187"/>
      <c r="E230" s="188"/>
      <c r="F230" s="189"/>
      <c r="G230" s="190">
        <f>SUM(G218:G229)</f>
        <v>0</v>
      </c>
      <c r="O230" s="170">
        <v>4</v>
      </c>
      <c r="BA230" s="191">
        <f>SUM(BA218:BA229)</f>
        <v>0</v>
      </c>
      <c r="BB230" s="191">
        <f>SUM(BB218:BB229)</f>
        <v>0</v>
      </c>
      <c r="BC230" s="191">
        <f>SUM(BC218:BC229)</f>
        <v>0</v>
      </c>
      <c r="BD230" s="191">
        <f>SUM(BD218:BD229)</f>
        <v>0</v>
      </c>
      <c r="BE230" s="191">
        <f>SUM(BE218:BE229)</f>
        <v>0</v>
      </c>
    </row>
    <row r="231" spans="1:104" x14ac:dyDescent="0.2">
      <c r="A231" s="163" t="s">
        <v>72</v>
      </c>
      <c r="B231" s="164" t="s">
        <v>388</v>
      </c>
      <c r="C231" s="165" t="s">
        <v>389</v>
      </c>
      <c r="D231" s="166"/>
      <c r="E231" s="167"/>
      <c r="F231" s="167"/>
      <c r="G231" s="168"/>
      <c r="H231" s="169"/>
      <c r="I231" s="169"/>
      <c r="O231" s="170">
        <v>1</v>
      </c>
    </row>
    <row r="232" spans="1:104" x14ac:dyDescent="0.2">
      <c r="A232" s="171">
        <v>84</v>
      </c>
      <c r="B232" s="172" t="s">
        <v>390</v>
      </c>
      <c r="C232" s="173" t="s">
        <v>391</v>
      </c>
      <c r="D232" s="174" t="s">
        <v>172</v>
      </c>
      <c r="E232" s="175">
        <v>5</v>
      </c>
      <c r="F232" s="175">
        <v>0</v>
      </c>
      <c r="G232" s="176">
        <f t="shared" ref="G232:G246" si="0">E232*F232</f>
        <v>0</v>
      </c>
      <c r="O232" s="170">
        <v>2</v>
      </c>
      <c r="AA232" s="146">
        <v>1</v>
      </c>
      <c r="AB232" s="146">
        <v>7</v>
      </c>
      <c r="AC232" s="146">
        <v>7</v>
      </c>
      <c r="AZ232" s="146">
        <v>2</v>
      </c>
      <c r="BA232" s="146">
        <f t="shared" ref="BA232:BA246" si="1">IF(AZ232=1,G232,0)</f>
        <v>0</v>
      </c>
      <c r="BB232" s="146">
        <f t="shared" ref="BB232:BB246" si="2">IF(AZ232=2,G232,0)</f>
        <v>0</v>
      </c>
      <c r="BC232" s="146">
        <f t="shared" ref="BC232:BC246" si="3">IF(AZ232=3,G232,0)</f>
        <v>0</v>
      </c>
      <c r="BD232" s="146">
        <f t="shared" ref="BD232:BD246" si="4">IF(AZ232=4,G232,0)</f>
        <v>0</v>
      </c>
      <c r="BE232" s="146">
        <f t="shared" ref="BE232:BE246" si="5">IF(AZ232=5,G232,0)</f>
        <v>0</v>
      </c>
      <c r="CA232" s="177">
        <v>1</v>
      </c>
      <c r="CB232" s="177">
        <v>7</v>
      </c>
      <c r="CZ232" s="146">
        <v>3.8000000000000002E-4</v>
      </c>
    </row>
    <row r="233" spans="1:104" x14ac:dyDescent="0.2">
      <c r="A233" s="171">
        <v>85</v>
      </c>
      <c r="B233" s="172" t="s">
        <v>392</v>
      </c>
      <c r="C233" s="173" t="s">
        <v>393</v>
      </c>
      <c r="D233" s="174" t="s">
        <v>172</v>
      </c>
      <c r="E233" s="175">
        <v>2</v>
      </c>
      <c r="F233" s="175">
        <v>0</v>
      </c>
      <c r="G233" s="176">
        <f t="shared" si="0"/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 t="shared" si="1"/>
        <v>0</v>
      </c>
      <c r="BB233" s="146">
        <f t="shared" si="2"/>
        <v>0</v>
      </c>
      <c r="BC233" s="146">
        <f t="shared" si="3"/>
        <v>0</v>
      </c>
      <c r="BD233" s="146">
        <f t="shared" si="4"/>
        <v>0</v>
      </c>
      <c r="BE233" s="146">
        <f t="shared" si="5"/>
        <v>0</v>
      </c>
      <c r="CA233" s="177">
        <v>1</v>
      </c>
      <c r="CB233" s="177">
        <v>7</v>
      </c>
      <c r="CZ233" s="146">
        <v>4.6999999999999999E-4</v>
      </c>
    </row>
    <row r="234" spans="1:104" x14ac:dyDescent="0.2">
      <c r="A234" s="171">
        <v>86</v>
      </c>
      <c r="B234" s="172" t="s">
        <v>394</v>
      </c>
      <c r="C234" s="173" t="s">
        <v>395</v>
      </c>
      <c r="D234" s="174" t="s">
        <v>172</v>
      </c>
      <c r="E234" s="175">
        <v>1</v>
      </c>
      <c r="F234" s="175">
        <v>0</v>
      </c>
      <c r="G234" s="176">
        <f t="shared" si="0"/>
        <v>0</v>
      </c>
      <c r="O234" s="170">
        <v>2</v>
      </c>
      <c r="AA234" s="146">
        <v>1</v>
      </c>
      <c r="AB234" s="146">
        <v>7</v>
      </c>
      <c r="AC234" s="146">
        <v>7</v>
      </c>
      <c r="AZ234" s="146">
        <v>2</v>
      </c>
      <c r="BA234" s="146">
        <f t="shared" si="1"/>
        <v>0</v>
      </c>
      <c r="BB234" s="146">
        <f t="shared" si="2"/>
        <v>0</v>
      </c>
      <c r="BC234" s="146">
        <f t="shared" si="3"/>
        <v>0</v>
      </c>
      <c r="BD234" s="146">
        <f t="shared" si="4"/>
        <v>0</v>
      </c>
      <c r="BE234" s="146">
        <f t="shared" si="5"/>
        <v>0</v>
      </c>
      <c r="CA234" s="177">
        <v>1</v>
      </c>
      <c r="CB234" s="177">
        <v>7</v>
      </c>
      <c r="CZ234" s="146">
        <v>6.9999999999999999E-4</v>
      </c>
    </row>
    <row r="235" spans="1:104" x14ac:dyDescent="0.2">
      <c r="A235" s="171">
        <v>87</v>
      </c>
      <c r="B235" s="172" t="s">
        <v>396</v>
      </c>
      <c r="C235" s="173" t="s">
        <v>397</v>
      </c>
      <c r="D235" s="174" t="s">
        <v>172</v>
      </c>
      <c r="E235" s="175">
        <v>4</v>
      </c>
      <c r="F235" s="175">
        <v>0</v>
      </c>
      <c r="G235" s="176">
        <f t="shared" si="0"/>
        <v>0</v>
      </c>
      <c r="O235" s="170">
        <v>2</v>
      </c>
      <c r="AA235" s="146">
        <v>1</v>
      </c>
      <c r="AB235" s="146">
        <v>7</v>
      </c>
      <c r="AC235" s="146">
        <v>7</v>
      </c>
      <c r="AZ235" s="146">
        <v>2</v>
      </c>
      <c r="BA235" s="146">
        <f t="shared" si="1"/>
        <v>0</v>
      </c>
      <c r="BB235" s="146">
        <f t="shared" si="2"/>
        <v>0</v>
      </c>
      <c r="BC235" s="146">
        <f t="shared" si="3"/>
        <v>0</v>
      </c>
      <c r="BD235" s="146">
        <f t="shared" si="4"/>
        <v>0</v>
      </c>
      <c r="BE235" s="146">
        <f t="shared" si="5"/>
        <v>0</v>
      </c>
      <c r="CA235" s="177">
        <v>1</v>
      </c>
      <c r="CB235" s="177">
        <v>7</v>
      </c>
      <c r="CZ235" s="146">
        <v>1.5100000000000001E-3</v>
      </c>
    </row>
    <row r="236" spans="1:104" x14ac:dyDescent="0.2">
      <c r="A236" s="171">
        <v>88</v>
      </c>
      <c r="B236" s="172" t="s">
        <v>398</v>
      </c>
      <c r="C236" s="173" t="s">
        <v>399</v>
      </c>
      <c r="D236" s="174" t="s">
        <v>172</v>
      </c>
      <c r="E236" s="175">
        <v>8</v>
      </c>
      <c r="F236" s="175">
        <v>0</v>
      </c>
      <c r="G236" s="176">
        <f t="shared" si="0"/>
        <v>0</v>
      </c>
      <c r="O236" s="170">
        <v>2</v>
      </c>
      <c r="AA236" s="146">
        <v>1</v>
      </c>
      <c r="AB236" s="146">
        <v>7</v>
      </c>
      <c r="AC236" s="146">
        <v>7</v>
      </c>
      <c r="AZ236" s="146">
        <v>2</v>
      </c>
      <c r="BA236" s="146">
        <f t="shared" si="1"/>
        <v>0</v>
      </c>
      <c r="BB236" s="146">
        <f t="shared" si="2"/>
        <v>0</v>
      </c>
      <c r="BC236" s="146">
        <f t="shared" si="3"/>
        <v>0</v>
      </c>
      <c r="BD236" s="146">
        <f t="shared" si="4"/>
        <v>0</v>
      </c>
      <c r="BE236" s="146">
        <f t="shared" si="5"/>
        <v>0</v>
      </c>
      <c r="CA236" s="177">
        <v>1</v>
      </c>
      <c r="CB236" s="177">
        <v>7</v>
      </c>
      <c r="CZ236" s="146">
        <v>1.3799999999999999E-3</v>
      </c>
    </row>
    <row r="237" spans="1:104" x14ac:dyDescent="0.2">
      <c r="A237" s="171">
        <v>89</v>
      </c>
      <c r="B237" s="172" t="s">
        <v>400</v>
      </c>
      <c r="C237" s="173" t="s">
        <v>401</v>
      </c>
      <c r="D237" s="174" t="s">
        <v>172</v>
      </c>
      <c r="E237" s="175">
        <v>4</v>
      </c>
      <c r="F237" s="175">
        <v>0</v>
      </c>
      <c r="G237" s="176">
        <f t="shared" si="0"/>
        <v>0</v>
      </c>
      <c r="O237" s="170">
        <v>2</v>
      </c>
      <c r="AA237" s="146">
        <v>1</v>
      </c>
      <c r="AB237" s="146">
        <v>7</v>
      </c>
      <c r="AC237" s="146">
        <v>7</v>
      </c>
      <c r="AZ237" s="146">
        <v>2</v>
      </c>
      <c r="BA237" s="146">
        <f t="shared" si="1"/>
        <v>0</v>
      </c>
      <c r="BB237" s="146">
        <f t="shared" si="2"/>
        <v>0</v>
      </c>
      <c r="BC237" s="146">
        <f t="shared" si="3"/>
        <v>0</v>
      </c>
      <c r="BD237" s="146">
        <f t="shared" si="4"/>
        <v>0</v>
      </c>
      <c r="BE237" s="146">
        <f t="shared" si="5"/>
        <v>0</v>
      </c>
      <c r="CA237" s="177">
        <v>1</v>
      </c>
      <c r="CB237" s="177">
        <v>7</v>
      </c>
      <c r="CZ237" s="146">
        <v>5.2999999999999998E-4</v>
      </c>
    </row>
    <row r="238" spans="1:104" x14ac:dyDescent="0.2">
      <c r="A238" s="171">
        <v>90</v>
      </c>
      <c r="B238" s="172" t="s">
        <v>402</v>
      </c>
      <c r="C238" s="173" t="s">
        <v>403</v>
      </c>
      <c r="D238" s="174" t="s">
        <v>172</v>
      </c>
      <c r="E238" s="175">
        <v>7</v>
      </c>
      <c r="F238" s="175">
        <v>0</v>
      </c>
      <c r="G238" s="176">
        <f t="shared" si="0"/>
        <v>0</v>
      </c>
      <c r="O238" s="170">
        <v>2</v>
      </c>
      <c r="AA238" s="146">
        <v>1</v>
      </c>
      <c r="AB238" s="146">
        <v>7</v>
      </c>
      <c r="AC238" s="146">
        <v>7</v>
      </c>
      <c r="AZ238" s="146">
        <v>2</v>
      </c>
      <c r="BA238" s="146">
        <f t="shared" si="1"/>
        <v>0</v>
      </c>
      <c r="BB238" s="146">
        <f t="shared" si="2"/>
        <v>0</v>
      </c>
      <c r="BC238" s="146">
        <f t="shared" si="3"/>
        <v>0</v>
      </c>
      <c r="BD238" s="146">
        <f t="shared" si="4"/>
        <v>0</v>
      </c>
      <c r="BE238" s="146">
        <f t="shared" si="5"/>
        <v>0</v>
      </c>
      <c r="CA238" s="177">
        <v>1</v>
      </c>
      <c r="CB238" s="177">
        <v>7</v>
      </c>
      <c r="CZ238" s="146">
        <v>1.48E-3</v>
      </c>
    </row>
    <row r="239" spans="1:104" x14ac:dyDescent="0.2">
      <c r="A239" s="171">
        <v>91</v>
      </c>
      <c r="B239" s="172" t="s">
        <v>404</v>
      </c>
      <c r="C239" s="173" t="s">
        <v>405</v>
      </c>
      <c r="D239" s="174" t="s">
        <v>172</v>
      </c>
      <c r="E239" s="175">
        <v>2</v>
      </c>
      <c r="F239" s="175">
        <v>0</v>
      </c>
      <c r="G239" s="176">
        <f t="shared" si="0"/>
        <v>0</v>
      </c>
      <c r="O239" s="170">
        <v>2</v>
      </c>
      <c r="AA239" s="146">
        <v>1</v>
      </c>
      <c r="AB239" s="146">
        <v>7</v>
      </c>
      <c r="AC239" s="146">
        <v>7</v>
      </c>
      <c r="AZ239" s="146">
        <v>2</v>
      </c>
      <c r="BA239" s="146">
        <f t="shared" si="1"/>
        <v>0</v>
      </c>
      <c r="BB239" s="146">
        <f t="shared" si="2"/>
        <v>0</v>
      </c>
      <c r="BC239" s="146">
        <f t="shared" si="3"/>
        <v>0</v>
      </c>
      <c r="BD239" s="146">
        <f t="shared" si="4"/>
        <v>0</v>
      </c>
      <c r="BE239" s="146">
        <f t="shared" si="5"/>
        <v>0</v>
      </c>
      <c r="CA239" s="177">
        <v>1</v>
      </c>
      <c r="CB239" s="177">
        <v>7</v>
      </c>
      <c r="CZ239" s="146">
        <v>2.5799999999999998E-3</v>
      </c>
    </row>
    <row r="240" spans="1:104" x14ac:dyDescent="0.2">
      <c r="A240" s="171">
        <v>92</v>
      </c>
      <c r="B240" s="172" t="s">
        <v>406</v>
      </c>
      <c r="C240" s="173" t="s">
        <v>407</v>
      </c>
      <c r="D240" s="174" t="s">
        <v>132</v>
      </c>
      <c r="E240" s="175">
        <v>3</v>
      </c>
      <c r="F240" s="175">
        <v>0</v>
      </c>
      <c r="G240" s="176">
        <f t="shared" si="0"/>
        <v>0</v>
      </c>
      <c r="O240" s="170">
        <v>2</v>
      </c>
      <c r="AA240" s="146">
        <v>1</v>
      </c>
      <c r="AB240" s="146">
        <v>7</v>
      </c>
      <c r="AC240" s="146">
        <v>7</v>
      </c>
      <c r="AZ240" s="146">
        <v>2</v>
      </c>
      <c r="BA240" s="146">
        <f t="shared" si="1"/>
        <v>0</v>
      </c>
      <c r="BB240" s="146">
        <f t="shared" si="2"/>
        <v>0</v>
      </c>
      <c r="BC240" s="146">
        <f t="shared" si="3"/>
        <v>0</v>
      </c>
      <c r="BD240" s="146">
        <f t="shared" si="4"/>
        <v>0</v>
      </c>
      <c r="BE240" s="146">
        <f t="shared" si="5"/>
        <v>0</v>
      </c>
      <c r="CA240" s="177">
        <v>1</v>
      </c>
      <c r="CB240" s="177">
        <v>7</v>
      </c>
      <c r="CZ240" s="146">
        <v>0</v>
      </c>
    </row>
    <row r="241" spans="1:104" x14ac:dyDescent="0.2">
      <c r="A241" s="171">
        <v>93</v>
      </c>
      <c r="B241" s="172" t="s">
        <v>408</v>
      </c>
      <c r="C241" s="173" t="s">
        <v>409</v>
      </c>
      <c r="D241" s="174" t="s">
        <v>132</v>
      </c>
      <c r="E241" s="175">
        <v>1</v>
      </c>
      <c r="F241" s="175">
        <v>0</v>
      </c>
      <c r="G241" s="176">
        <f t="shared" si="0"/>
        <v>0</v>
      </c>
      <c r="O241" s="170">
        <v>2</v>
      </c>
      <c r="AA241" s="146">
        <v>1</v>
      </c>
      <c r="AB241" s="146">
        <v>7</v>
      </c>
      <c r="AC241" s="146">
        <v>7</v>
      </c>
      <c r="AZ241" s="146">
        <v>2</v>
      </c>
      <c r="BA241" s="146">
        <f t="shared" si="1"/>
        <v>0</v>
      </c>
      <c r="BB241" s="146">
        <f t="shared" si="2"/>
        <v>0</v>
      </c>
      <c r="BC241" s="146">
        <f t="shared" si="3"/>
        <v>0</v>
      </c>
      <c r="BD241" s="146">
        <f t="shared" si="4"/>
        <v>0</v>
      </c>
      <c r="BE241" s="146">
        <f t="shared" si="5"/>
        <v>0</v>
      </c>
      <c r="CA241" s="177">
        <v>1</v>
      </c>
      <c r="CB241" s="177">
        <v>7</v>
      </c>
      <c r="CZ241" s="146">
        <v>0</v>
      </c>
    </row>
    <row r="242" spans="1:104" x14ac:dyDescent="0.2">
      <c r="A242" s="171">
        <v>94</v>
      </c>
      <c r="B242" s="172" t="s">
        <v>410</v>
      </c>
      <c r="C242" s="173" t="s">
        <v>411</v>
      </c>
      <c r="D242" s="174" t="s">
        <v>132</v>
      </c>
      <c r="E242" s="175">
        <v>1</v>
      </c>
      <c r="F242" s="175">
        <v>0</v>
      </c>
      <c r="G242" s="176">
        <f t="shared" si="0"/>
        <v>0</v>
      </c>
      <c r="O242" s="170">
        <v>2</v>
      </c>
      <c r="AA242" s="146">
        <v>1</v>
      </c>
      <c r="AB242" s="146">
        <v>7</v>
      </c>
      <c r="AC242" s="146">
        <v>7</v>
      </c>
      <c r="AZ242" s="146">
        <v>2</v>
      </c>
      <c r="BA242" s="146">
        <f t="shared" si="1"/>
        <v>0</v>
      </c>
      <c r="BB242" s="146">
        <f t="shared" si="2"/>
        <v>0</v>
      </c>
      <c r="BC242" s="146">
        <f t="shared" si="3"/>
        <v>0</v>
      </c>
      <c r="BD242" s="146">
        <f t="shared" si="4"/>
        <v>0</v>
      </c>
      <c r="BE242" s="146">
        <f t="shared" si="5"/>
        <v>0</v>
      </c>
      <c r="CA242" s="177">
        <v>1</v>
      </c>
      <c r="CB242" s="177">
        <v>7</v>
      </c>
      <c r="CZ242" s="146">
        <v>0</v>
      </c>
    </row>
    <row r="243" spans="1:104" x14ac:dyDescent="0.2">
      <c r="A243" s="171">
        <v>95</v>
      </c>
      <c r="B243" s="172" t="s">
        <v>412</v>
      </c>
      <c r="C243" s="173" t="s">
        <v>413</v>
      </c>
      <c r="D243" s="174" t="s">
        <v>132</v>
      </c>
      <c r="E243" s="175">
        <v>2</v>
      </c>
      <c r="F243" s="175">
        <v>0</v>
      </c>
      <c r="G243" s="176">
        <f t="shared" si="0"/>
        <v>0</v>
      </c>
      <c r="O243" s="170">
        <v>2</v>
      </c>
      <c r="AA243" s="146">
        <v>1</v>
      </c>
      <c r="AB243" s="146">
        <v>7</v>
      </c>
      <c r="AC243" s="146">
        <v>7</v>
      </c>
      <c r="AZ243" s="146">
        <v>2</v>
      </c>
      <c r="BA243" s="146">
        <f t="shared" si="1"/>
        <v>0</v>
      </c>
      <c r="BB243" s="146">
        <f t="shared" si="2"/>
        <v>0</v>
      </c>
      <c r="BC243" s="146">
        <f t="shared" si="3"/>
        <v>0</v>
      </c>
      <c r="BD243" s="146">
        <f t="shared" si="4"/>
        <v>0</v>
      </c>
      <c r="BE243" s="146">
        <f t="shared" si="5"/>
        <v>0</v>
      </c>
      <c r="CA243" s="177">
        <v>1</v>
      </c>
      <c r="CB243" s="177">
        <v>7</v>
      </c>
      <c r="CZ243" s="146">
        <v>0</v>
      </c>
    </row>
    <row r="244" spans="1:104" x14ac:dyDescent="0.2">
      <c r="A244" s="171">
        <v>96</v>
      </c>
      <c r="B244" s="172" t="s">
        <v>414</v>
      </c>
      <c r="C244" s="173" t="s">
        <v>415</v>
      </c>
      <c r="D244" s="174" t="s">
        <v>172</v>
      </c>
      <c r="E244" s="175">
        <v>31</v>
      </c>
      <c r="F244" s="175">
        <v>0</v>
      </c>
      <c r="G244" s="176">
        <f t="shared" si="0"/>
        <v>0</v>
      </c>
      <c r="O244" s="170">
        <v>2</v>
      </c>
      <c r="AA244" s="146">
        <v>1</v>
      </c>
      <c r="AB244" s="146">
        <v>7</v>
      </c>
      <c r="AC244" s="146">
        <v>7</v>
      </c>
      <c r="AZ244" s="146">
        <v>2</v>
      </c>
      <c r="BA244" s="146">
        <f t="shared" si="1"/>
        <v>0</v>
      </c>
      <c r="BB244" s="146">
        <f t="shared" si="2"/>
        <v>0</v>
      </c>
      <c r="BC244" s="146">
        <f t="shared" si="3"/>
        <v>0</v>
      </c>
      <c r="BD244" s="146">
        <f t="shared" si="4"/>
        <v>0</v>
      </c>
      <c r="BE244" s="146">
        <f t="shared" si="5"/>
        <v>0</v>
      </c>
      <c r="CA244" s="177">
        <v>1</v>
      </c>
      <c r="CB244" s="177">
        <v>7</v>
      </c>
      <c r="CZ244" s="146">
        <v>0</v>
      </c>
    </row>
    <row r="245" spans="1:104" x14ac:dyDescent="0.2">
      <c r="A245" s="171">
        <v>97</v>
      </c>
      <c r="B245" s="172" t="s">
        <v>416</v>
      </c>
      <c r="C245" s="173" t="s">
        <v>417</v>
      </c>
      <c r="D245" s="174" t="s">
        <v>172</v>
      </c>
      <c r="E245" s="175">
        <v>2</v>
      </c>
      <c r="F245" s="175">
        <v>0</v>
      </c>
      <c r="G245" s="176">
        <f t="shared" si="0"/>
        <v>0</v>
      </c>
      <c r="O245" s="170">
        <v>2</v>
      </c>
      <c r="AA245" s="146">
        <v>1</v>
      </c>
      <c r="AB245" s="146">
        <v>7</v>
      </c>
      <c r="AC245" s="146">
        <v>7</v>
      </c>
      <c r="AZ245" s="146">
        <v>2</v>
      </c>
      <c r="BA245" s="146">
        <f t="shared" si="1"/>
        <v>0</v>
      </c>
      <c r="BB245" s="146">
        <f t="shared" si="2"/>
        <v>0</v>
      </c>
      <c r="BC245" s="146">
        <f t="shared" si="3"/>
        <v>0</v>
      </c>
      <c r="BD245" s="146">
        <f t="shared" si="4"/>
        <v>0</v>
      </c>
      <c r="BE245" s="146">
        <f t="shared" si="5"/>
        <v>0</v>
      </c>
      <c r="CA245" s="177">
        <v>1</v>
      </c>
      <c r="CB245" s="177">
        <v>7</v>
      </c>
      <c r="CZ245" s="146">
        <v>0</v>
      </c>
    </row>
    <row r="246" spans="1:104" x14ac:dyDescent="0.2">
      <c r="A246" s="171">
        <v>98</v>
      </c>
      <c r="B246" s="172" t="s">
        <v>418</v>
      </c>
      <c r="C246" s="173" t="s">
        <v>419</v>
      </c>
      <c r="D246" s="174" t="s">
        <v>61</v>
      </c>
      <c r="E246" s="175"/>
      <c r="F246" s="175">
        <v>0</v>
      </c>
      <c r="G246" s="176">
        <f t="shared" si="0"/>
        <v>0</v>
      </c>
      <c r="O246" s="170">
        <v>2</v>
      </c>
      <c r="AA246" s="146">
        <v>7</v>
      </c>
      <c r="AB246" s="146">
        <v>1002</v>
      </c>
      <c r="AC246" s="146">
        <v>5</v>
      </c>
      <c r="AZ246" s="146">
        <v>2</v>
      </c>
      <c r="BA246" s="146">
        <f t="shared" si="1"/>
        <v>0</v>
      </c>
      <c r="BB246" s="146">
        <f t="shared" si="2"/>
        <v>0</v>
      </c>
      <c r="BC246" s="146">
        <f t="shared" si="3"/>
        <v>0</v>
      </c>
      <c r="BD246" s="146">
        <f t="shared" si="4"/>
        <v>0</v>
      </c>
      <c r="BE246" s="146">
        <f t="shared" si="5"/>
        <v>0</v>
      </c>
      <c r="CA246" s="177">
        <v>7</v>
      </c>
      <c r="CB246" s="177">
        <v>1002</v>
      </c>
      <c r="CZ246" s="146">
        <v>0</v>
      </c>
    </row>
    <row r="247" spans="1:104" x14ac:dyDescent="0.2">
      <c r="A247" s="184"/>
      <c r="B247" s="185" t="s">
        <v>76</v>
      </c>
      <c r="C247" s="186" t="str">
        <f>CONCATENATE(B231," ",C231)</f>
        <v>721 Vnitřní kanalizace</v>
      </c>
      <c r="D247" s="187"/>
      <c r="E247" s="188"/>
      <c r="F247" s="189"/>
      <c r="G247" s="190">
        <f>SUM(G231:G246)</f>
        <v>0</v>
      </c>
      <c r="O247" s="170">
        <v>4</v>
      </c>
      <c r="BA247" s="191">
        <f>SUM(BA231:BA246)</f>
        <v>0</v>
      </c>
      <c r="BB247" s="191">
        <f>SUM(BB231:BB246)</f>
        <v>0</v>
      </c>
      <c r="BC247" s="191">
        <f>SUM(BC231:BC246)</f>
        <v>0</v>
      </c>
      <c r="BD247" s="191">
        <f>SUM(BD231:BD246)</f>
        <v>0</v>
      </c>
      <c r="BE247" s="191">
        <f>SUM(BE231:BE246)</f>
        <v>0</v>
      </c>
    </row>
    <row r="248" spans="1:104" x14ac:dyDescent="0.2">
      <c r="A248" s="163" t="s">
        <v>72</v>
      </c>
      <c r="B248" s="164" t="s">
        <v>420</v>
      </c>
      <c r="C248" s="165" t="s">
        <v>421</v>
      </c>
      <c r="D248" s="166"/>
      <c r="E248" s="167"/>
      <c r="F248" s="167"/>
      <c r="G248" s="168"/>
      <c r="H248" s="169"/>
      <c r="I248" s="169"/>
      <c r="O248" s="170">
        <v>1</v>
      </c>
    </row>
    <row r="249" spans="1:104" x14ac:dyDescent="0.2">
      <c r="A249" s="171">
        <v>99</v>
      </c>
      <c r="B249" s="172" t="s">
        <v>422</v>
      </c>
      <c r="C249" s="173" t="s">
        <v>423</v>
      </c>
      <c r="D249" s="174" t="s">
        <v>172</v>
      </c>
      <c r="E249" s="175">
        <v>13</v>
      </c>
      <c r="F249" s="175">
        <v>0</v>
      </c>
      <c r="G249" s="176">
        <f t="shared" ref="G249:G264" si="6">E249*F249</f>
        <v>0</v>
      </c>
      <c r="O249" s="170">
        <v>2</v>
      </c>
      <c r="AA249" s="146">
        <v>1</v>
      </c>
      <c r="AB249" s="146">
        <v>7</v>
      </c>
      <c r="AC249" s="146">
        <v>7</v>
      </c>
      <c r="AZ249" s="146">
        <v>2</v>
      </c>
      <c r="BA249" s="146">
        <f t="shared" ref="BA249:BA264" si="7">IF(AZ249=1,G249,0)</f>
        <v>0</v>
      </c>
      <c r="BB249" s="146">
        <f t="shared" ref="BB249:BB264" si="8">IF(AZ249=2,G249,0)</f>
        <v>0</v>
      </c>
      <c r="BC249" s="146">
        <f t="shared" ref="BC249:BC264" si="9">IF(AZ249=3,G249,0)</f>
        <v>0</v>
      </c>
      <c r="BD249" s="146">
        <f t="shared" ref="BD249:BD264" si="10">IF(AZ249=4,G249,0)</f>
        <v>0</v>
      </c>
      <c r="BE249" s="146">
        <f t="shared" ref="BE249:BE264" si="11">IF(AZ249=5,G249,0)</f>
        <v>0</v>
      </c>
      <c r="CA249" s="177">
        <v>1</v>
      </c>
      <c r="CB249" s="177">
        <v>7</v>
      </c>
      <c r="CZ249" s="146">
        <v>4.0299999999999997E-3</v>
      </c>
    </row>
    <row r="250" spans="1:104" x14ac:dyDescent="0.2">
      <c r="A250" s="171">
        <v>100</v>
      </c>
      <c r="B250" s="172" t="s">
        <v>424</v>
      </c>
      <c r="C250" s="173" t="s">
        <v>425</v>
      </c>
      <c r="D250" s="174" t="s">
        <v>172</v>
      </c>
      <c r="E250" s="175">
        <v>12</v>
      </c>
      <c r="F250" s="175">
        <v>0</v>
      </c>
      <c r="G250" s="176">
        <f t="shared" si="6"/>
        <v>0</v>
      </c>
      <c r="O250" s="170">
        <v>2</v>
      </c>
      <c r="AA250" s="146">
        <v>1</v>
      </c>
      <c r="AB250" s="146">
        <v>7</v>
      </c>
      <c r="AC250" s="146">
        <v>7</v>
      </c>
      <c r="AZ250" s="146">
        <v>2</v>
      </c>
      <c r="BA250" s="146">
        <f t="shared" si="7"/>
        <v>0</v>
      </c>
      <c r="BB250" s="146">
        <f t="shared" si="8"/>
        <v>0</v>
      </c>
      <c r="BC250" s="146">
        <f t="shared" si="9"/>
        <v>0</v>
      </c>
      <c r="BD250" s="146">
        <f t="shared" si="10"/>
        <v>0</v>
      </c>
      <c r="BE250" s="146">
        <f t="shared" si="11"/>
        <v>0</v>
      </c>
      <c r="CA250" s="177">
        <v>1</v>
      </c>
      <c r="CB250" s="177">
        <v>7</v>
      </c>
      <c r="CZ250" s="146">
        <v>5.2300000000000003E-3</v>
      </c>
    </row>
    <row r="251" spans="1:104" x14ac:dyDescent="0.2">
      <c r="A251" s="171">
        <v>101</v>
      </c>
      <c r="B251" s="172" t="s">
        <v>426</v>
      </c>
      <c r="C251" s="173" t="s">
        <v>427</v>
      </c>
      <c r="D251" s="174" t="s">
        <v>172</v>
      </c>
      <c r="E251" s="175">
        <v>16</v>
      </c>
      <c r="F251" s="175">
        <v>0</v>
      </c>
      <c r="G251" s="176">
        <f t="shared" si="6"/>
        <v>0</v>
      </c>
      <c r="O251" s="170">
        <v>2</v>
      </c>
      <c r="AA251" s="146">
        <v>1</v>
      </c>
      <c r="AB251" s="146">
        <v>7</v>
      </c>
      <c r="AC251" s="146">
        <v>7</v>
      </c>
      <c r="AZ251" s="146">
        <v>2</v>
      </c>
      <c r="BA251" s="146">
        <f t="shared" si="7"/>
        <v>0</v>
      </c>
      <c r="BB251" s="146">
        <f t="shared" si="8"/>
        <v>0</v>
      </c>
      <c r="BC251" s="146">
        <f t="shared" si="9"/>
        <v>0</v>
      </c>
      <c r="BD251" s="146">
        <f t="shared" si="10"/>
        <v>0</v>
      </c>
      <c r="BE251" s="146">
        <f t="shared" si="11"/>
        <v>0</v>
      </c>
      <c r="CA251" s="177">
        <v>1</v>
      </c>
      <c r="CB251" s="177">
        <v>7</v>
      </c>
      <c r="CZ251" s="146">
        <v>4.0099999999999997E-3</v>
      </c>
    </row>
    <row r="252" spans="1:104" x14ac:dyDescent="0.2">
      <c r="A252" s="171">
        <v>102</v>
      </c>
      <c r="B252" s="172" t="s">
        <v>428</v>
      </c>
      <c r="C252" s="173" t="s">
        <v>429</v>
      </c>
      <c r="D252" s="174" t="s">
        <v>172</v>
      </c>
      <c r="E252" s="175">
        <v>13</v>
      </c>
      <c r="F252" s="175">
        <v>0</v>
      </c>
      <c r="G252" s="176">
        <f t="shared" si="6"/>
        <v>0</v>
      </c>
      <c r="O252" s="170">
        <v>2</v>
      </c>
      <c r="AA252" s="146">
        <v>1</v>
      </c>
      <c r="AB252" s="146">
        <v>7</v>
      </c>
      <c r="AC252" s="146">
        <v>7</v>
      </c>
      <c r="AZ252" s="146">
        <v>2</v>
      </c>
      <c r="BA252" s="146">
        <f t="shared" si="7"/>
        <v>0</v>
      </c>
      <c r="BB252" s="146">
        <f t="shared" si="8"/>
        <v>0</v>
      </c>
      <c r="BC252" s="146">
        <f t="shared" si="9"/>
        <v>0</v>
      </c>
      <c r="BD252" s="146">
        <f t="shared" si="10"/>
        <v>0</v>
      </c>
      <c r="BE252" s="146">
        <f t="shared" si="11"/>
        <v>0</v>
      </c>
      <c r="CA252" s="177">
        <v>1</v>
      </c>
      <c r="CB252" s="177">
        <v>7</v>
      </c>
      <c r="CZ252" s="146">
        <v>3.0000000000000001E-5</v>
      </c>
    </row>
    <row r="253" spans="1:104" x14ac:dyDescent="0.2">
      <c r="A253" s="171">
        <v>103</v>
      </c>
      <c r="B253" s="172" t="s">
        <v>430</v>
      </c>
      <c r="C253" s="173" t="s">
        <v>431</v>
      </c>
      <c r="D253" s="174" t="s">
        <v>172</v>
      </c>
      <c r="E253" s="175">
        <v>12</v>
      </c>
      <c r="F253" s="175">
        <v>0</v>
      </c>
      <c r="G253" s="176">
        <f t="shared" si="6"/>
        <v>0</v>
      </c>
      <c r="O253" s="170">
        <v>2</v>
      </c>
      <c r="AA253" s="146">
        <v>1</v>
      </c>
      <c r="AB253" s="146">
        <v>0</v>
      </c>
      <c r="AC253" s="146">
        <v>0</v>
      </c>
      <c r="AZ253" s="146">
        <v>2</v>
      </c>
      <c r="BA253" s="146">
        <f t="shared" si="7"/>
        <v>0</v>
      </c>
      <c r="BB253" s="146">
        <f t="shared" si="8"/>
        <v>0</v>
      </c>
      <c r="BC253" s="146">
        <f t="shared" si="9"/>
        <v>0</v>
      </c>
      <c r="BD253" s="146">
        <f t="shared" si="10"/>
        <v>0</v>
      </c>
      <c r="BE253" s="146">
        <f t="shared" si="11"/>
        <v>0</v>
      </c>
      <c r="CA253" s="177">
        <v>1</v>
      </c>
      <c r="CB253" s="177">
        <v>0</v>
      </c>
      <c r="CZ253" s="146">
        <v>3.0000000000000001E-5</v>
      </c>
    </row>
    <row r="254" spans="1:104" x14ac:dyDescent="0.2">
      <c r="A254" s="171">
        <v>104</v>
      </c>
      <c r="B254" s="172" t="s">
        <v>432</v>
      </c>
      <c r="C254" s="173" t="s">
        <v>433</v>
      </c>
      <c r="D254" s="174" t="s">
        <v>172</v>
      </c>
      <c r="E254" s="175">
        <v>16</v>
      </c>
      <c r="F254" s="175">
        <v>0</v>
      </c>
      <c r="G254" s="176">
        <f t="shared" si="6"/>
        <v>0</v>
      </c>
      <c r="O254" s="170">
        <v>2</v>
      </c>
      <c r="AA254" s="146">
        <v>1</v>
      </c>
      <c r="AB254" s="146">
        <v>0</v>
      </c>
      <c r="AC254" s="146">
        <v>0</v>
      </c>
      <c r="AZ254" s="146">
        <v>2</v>
      </c>
      <c r="BA254" s="146">
        <f t="shared" si="7"/>
        <v>0</v>
      </c>
      <c r="BB254" s="146">
        <f t="shared" si="8"/>
        <v>0</v>
      </c>
      <c r="BC254" s="146">
        <f t="shared" si="9"/>
        <v>0</v>
      </c>
      <c r="BD254" s="146">
        <f t="shared" si="10"/>
        <v>0</v>
      </c>
      <c r="BE254" s="146">
        <f t="shared" si="11"/>
        <v>0</v>
      </c>
      <c r="CA254" s="177">
        <v>1</v>
      </c>
      <c r="CB254" s="177">
        <v>0</v>
      </c>
      <c r="CZ254" s="146">
        <v>6.9999999999999994E-5</v>
      </c>
    </row>
    <row r="255" spans="1:104" x14ac:dyDescent="0.2">
      <c r="A255" s="171">
        <v>105</v>
      </c>
      <c r="B255" s="172" t="s">
        <v>434</v>
      </c>
      <c r="C255" s="173" t="s">
        <v>435</v>
      </c>
      <c r="D255" s="174" t="s">
        <v>132</v>
      </c>
      <c r="E255" s="175">
        <v>21</v>
      </c>
      <c r="F255" s="175">
        <v>0</v>
      </c>
      <c r="G255" s="176">
        <f t="shared" si="6"/>
        <v>0</v>
      </c>
      <c r="O255" s="170">
        <v>2</v>
      </c>
      <c r="AA255" s="146">
        <v>1</v>
      </c>
      <c r="AB255" s="146">
        <v>7</v>
      </c>
      <c r="AC255" s="146">
        <v>7</v>
      </c>
      <c r="AZ255" s="146">
        <v>2</v>
      </c>
      <c r="BA255" s="146">
        <f t="shared" si="7"/>
        <v>0</v>
      </c>
      <c r="BB255" s="146">
        <f t="shared" si="8"/>
        <v>0</v>
      </c>
      <c r="BC255" s="146">
        <f t="shared" si="9"/>
        <v>0</v>
      </c>
      <c r="BD255" s="146">
        <f t="shared" si="10"/>
        <v>0</v>
      </c>
      <c r="BE255" s="146">
        <f t="shared" si="11"/>
        <v>0</v>
      </c>
      <c r="CA255" s="177">
        <v>1</v>
      </c>
      <c r="CB255" s="177">
        <v>7</v>
      </c>
      <c r="CZ255" s="146">
        <v>0</v>
      </c>
    </row>
    <row r="256" spans="1:104" x14ac:dyDescent="0.2">
      <c r="A256" s="171">
        <v>106</v>
      </c>
      <c r="B256" s="172" t="s">
        <v>436</v>
      </c>
      <c r="C256" s="173" t="s">
        <v>437</v>
      </c>
      <c r="D256" s="174" t="s">
        <v>132</v>
      </c>
      <c r="E256" s="175">
        <v>1</v>
      </c>
      <c r="F256" s="175">
        <v>0</v>
      </c>
      <c r="G256" s="176">
        <f t="shared" si="6"/>
        <v>0</v>
      </c>
      <c r="O256" s="170">
        <v>2</v>
      </c>
      <c r="AA256" s="146">
        <v>1</v>
      </c>
      <c r="AB256" s="146">
        <v>7</v>
      </c>
      <c r="AC256" s="146">
        <v>7</v>
      </c>
      <c r="AZ256" s="146">
        <v>2</v>
      </c>
      <c r="BA256" s="146">
        <f t="shared" si="7"/>
        <v>0</v>
      </c>
      <c r="BB256" s="146">
        <f t="shared" si="8"/>
        <v>0</v>
      </c>
      <c r="BC256" s="146">
        <f t="shared" si="9"/>
        <v>0</v>
      </c>
      <c r="BD256" s="146">
        <f t="shared" si="10"/>
        <v>0</v>
      </c>
      <c r="BE256" s="146">
        <f t="shared" si="11"/>
        <v>0</v>
      </c>
      <c r="CA256" s="177">
        <v>1</v>
      </c>
      <c r="CB256" s="177">
        <v>7</v>
      </c>
      <c r="CZ256" s="146">
        <v>6.7000000000000002E-4</v>
      </c>
    </row>
    <row r="257" spans="1:104" x14ac:dyDescent="0.2">
      <c r="A257" s="171">
        <v>107</v>
      </c>
      <c r="B257" s="172" t="s">
        <v>438</v>
      </c>
      <c r="C257" s="173" t="s">
        <v>439</v>
      </c>
      <c r="D257" s="174" t="s">
        <v>440</v>
      </c>
      <c r="E257" s="175">
        <v>6</v>
      </c>
      <c r="F257" s="175">
        <v>0</v>
      </c>
      <c r="G257" s="176">
        <f t="shared" si="6"/>
        <v>0</v>
      </c>
      <c r="O257" s="170">
        <v>2</v>
      </c>
      <c r="AA257" s="146">
        <v>1</v>
      </c>
      <c r="AB257" s="146">
        <v>7</v>
      </c>
      <c r="AC257" s="146">
        <v>7</v>
      </c>
      <c r="AZ257" s="146">
        <v>2</v>
      </c>
      <c r="BA257" s="146">
        <f t="shared" si="7"/>
        <v>0</v>
      </c>
      <c r="BB257" s="146">
        <f t="shared" si="8"/>
        <v>0</v>
      </c>
      <c r="BC257" s="146">
        <f t="shared" si="9"/>
        <v>0</v>
      </c>
      <c r="BD257" s="146">
        <f t="shared" si="10"/>
        <v>0</v>
      </c>
      <c r="BE257" s="146">
        <f t="shared" si="11"/>
        <v>0</v>
      </c>
      <c r="CA257" s="177">
        <v>1</v>
      </c>
      <c r="CB257" s="177">
        <v>7</v>
      </c>
      <c r="CZ257" s="146">
        <v>1.56E-3</v>
      </c>
    </row>
    <row r="258" spans="1:104" x14ac:dyDescent="0.2">
      <c r="A258" s="171">
        <v>108</v>
      </c>
      <c r="B258" s="172" t="s">
        <v>441</v>
      </c>
      <c r="C258" s="173" t="s">
        <v>442</v>
      </c>
      <c r="D258" s="174" t="s">
        <v>132</v>
      </c>
      <c r="E258" s="175">
        <v>1</v>
      </c>
      <c r="F258" s="175">
        <v>0</v>
      </c>
      <c r="G258" s="176">
        <f t="shared" si="6"/>
        <v>0</v>
      </c>
      <c r="O258" s="170">
        <v>2</v>
      </c>
      <c r="AA258" s="146">
        <v>1</v>
      </c>
      <c r="AB258" s="146">
        <v>7</v>
      </c>
      <c r="AC258" s="146">
        <v>7</v>
      </c>
      <c r="AZ258" s="146">
        <v>2</v>
      </c>
      <c r="BA258" s="146">
        <f t="shared" si="7"/>
        <v>0</v>
      </c>
      <c r="BB258" s="146">
        <f t="shared" si="8"/>
        <v>0</v>
      </c>
      <c r="BC258" s="146">
        <f t="shared" si="9"/>
        <v>0</v>
      </c>
      <c r="BD258" s="146">
        <f t="shared" si="10"/>
        <v>0</v>
      </c>
      <c r="BE258" s="146">
        <f t="shared" si="11"/>
        <v>0</v>
      </c>
      <c r="CA258" s="177">
        <v>1</v>
      </c>
      <c r="CB258" s="177">
        <v>7</v>
      </c>
      <c r="CZ258" s="146">
        <v>0</v>
      </c>
    </row>
    <row r="259" spans="1:104" x14ac:dyDescent="0.2">
      <c r="A259" s="171">
        <v>109</v>
      </c>
      <c r="B259" s="172" t="s">
        <v>443</v>
      </c>
      <c r="C259" s="173" t="s">
        <v>444</v>
      </c>
      <c r="D259" s="174" t="s">
        <v>132</v>
      </c>
      <c r="E259" s="175">
        <v>2</v>
      </c>
      <c r="F259" s="175">
        <v>0</v>
      </c>
      <c r="G259" s="176">
        <f t="shared" si="6"/>
        <v>0</v>
      </c>
      <c r="O259" s="170">
        <v>2</v>
      </c>
      <c r="AA259" s="146">
        <v>1</v>
      </c>
      <c r="AB259" s="146">
        <v>7</v>
      </c>
      <c r="AC259" s="146">
        <v>7</v>
      </c>
      <c r="AZ259" s="146">
        <v>2</v>
      </c>
      <c r="BA259" s="146">
        <f t="shared" si="7"/>
        <v>0</v>
      </c>
      <c r="BB259" s="146">
        <f t="shared" si="8"/>
        <v>0</v>
      </c>
      <c r="BC259" s="146">
        <f t="shared" si="9"/>
        <v>0</v>
      </c>
      <c r="BD259" s="146">
        <f t="shared" si="10"/>
        <v>0</v>
      </c>
      <c r="BE259" s="146">
        <f t="shared" si="11"/>
        <v>0</v>
      </c>
      <c r="CA259" s="177">
        <v>1</v>
      </c>
      <c r="CB259" s="177">
        <v>7</v>
      </c>
      <c r="CZ259" s="146">
        <v>1.6299999999999999E-3</v>
      </c>
    </row>
    <row r="260" spans="1:104" x14ac:dyDescent="0.2">
      <c r="A260" s="171">
        <v>110</v>
      </c>
      <c r="B260" s="172" t="s">
        <v>445</v>
      </c>
      <c r="C260" s="173" t="s">
        <v>446</v>
      </c>
      <c r="D260" s="174" t="s">
        <v>132</v>
      </c>
      <c r="E260" s="175">
        <v>1</v>
      </c>
      <c r="F260" s="175">
        <v>0</v>
      </c>
      <c r="G260" s="176">
        <f t="shared" si="6"/>
        <v>0</v>
      </c>
      <c r="O260" s="170">
        <v>2</v>
      </c>
      <c r="AA260" s="146">
        <v>1</v>
      </c>
      <c r="AB260" s="146">
        <v>7</v>
      </c>
      <c r="AC260" s="146">
        <v>7</v>
      </c>
      <c r="AZ260" s="146">
        <v>2</v>
      </c>
      <c r="BA260" s="146">
        <f t="shared" si="7"/>
        <v>0</v>
      </c>
      <c r="BB260" s="146">
        <f t="shared" si="8"/>
        <v>0</v>
      </c>
      <c r="BC260" s="146">
        <f t="shared" si="9"/>
        <v>0</v>
      </c>
      <c r="BD260" s="146">
        <f t="shared" si="10"/>
        <v>0</v>
      </c>
      <c r="BE260" s="146">
        <f t="shared" si="11"/>
        <v>0</v>
      </c>
      <c r="CA260" s="177">
        <v>1</v>
      </c>
      <c r="CB260" s="177">
        <v>7</v>
      </c>
      <c r="CZ260" s="146">
        <v>7.6999999999999996E-4</v>
      </c>
    </row>
    <row r="261" spans="1:104" x14ac:dyDescent="0.2">
      <c r="A261" s="171">
        <v>111</v>
      </c>
      <c r="B261" s="172" t="s">
        <v>447</v>
      </c>
      <c r="C261" s="173" t="s">
        <v>448</v>
      </c>
      <c r="D261" s="174" t="s">
        <v>132</v>
      </c>
      <c r="E261" s="175">
        <v>1</v>
      </c>
      <c r="F261" s="175">
        <v>0</v>
      </c>
      <c r="G261" s="176">
        <f t="shared" si="6"/>
        <v>0</v>
      </c>
      <c r="O261" s="170">
        <v>2</v>
      </c>
      <c r="AA261" s="146">
        <v>1</v>
      </c>
      <c r="AB261" s="146">
        <v>7</v>
      </c>
      <c r="AC261" s="146">
        <v>7</v>
      </c>
      <c r="AZ261" s="146">
        <v>2</v>
      </c>
      <c r="BA261" s="146">
        <f t="shared" si="7"/>
        <v>0</v>
      </c>
      <c r="BB261" s="146">
        <f t="shared" si="8"/>
        <v>0</v>
      </c>
      <c r="BC261" s="146">
        <f t="shared" si="9"/>
        <v>0</v>
      </c>
      <c r="BD261" s="146">
        <f t="shared" si="10"/>
        <v>0</v>
      </c>
      <c r="BE261" s="146">
        <f t="shared" si="11"/>
        <v>0</v>
      </c>
      <c r="CA261" s="177">
        <v>1</v>
      </c>
      <c r="CB261" s="177">
        <v>7</v>
      </c>
      <c r="CZ261" s="146">
        <v>6.13E-3</v>
      </c>
    </row>
    <row r="262" spans="1:104" x14ac:dyDescent="0.2">
      <c r="A262" s="171">
        <v>112</v>
      </c>
      <c r="B262" s="172" t="s">
        <v>449</v>
      </c>
      <c r="C262" s="173" t="s">
        <v>450</v>
      </c>
      <c r="D262" s="174" t="s">
        <v>172</v>
      </c>
      <c r="E262" s="175">
        <v>41</v>
      </c>
      <c r="F262" s="175">
        <v>0</v>
      </c>
      <c r="G262" s="176">
        <f t="shared" si="6"/>
        <v>0</v>
      </c>
      <c r="O262" s="170">
        <v>2</v>
      </c>
      <c r="AA262" s="146">
        <v>1</v>
      </c>
      <c r="AB262" s="146">
        <v>7</v>
      </c>
      <c r="AC262" s="146">
        <v>7</v>
      </c>
      <c r="AZ262" s="146">
        <v>2</v>
      </c>
      <c r="BA262" s="146">
        <f t="shared" si="7"/>
        <v>0</v>
      </c>
      <c r="BB262" s="146">
        <f t="shared" si="8"/>
        <v>0</v>
      </c>
      <c r="BC262" s="146">
        <f t="shared" si="9"/>
        <v>0</v>
      </c>
      <c r="BD262" s="146">
        <f t="shared" si="10"/>
        <v>0</v>
      </c>
      <c r="BE262" s="146">
        <f t="shared" si="11"/>
        <v>0</v>
      </c>
      <c r="CA262" s="177">
        <v>1</v>
      </c>
      <c r="CB262" s="177">
        <v>7</v>
      </c>
      <c r="CZ262" s="146">
        <v>1.8000000000000001E-4</v>
      </c>
    </row>
    <row r="263" spans="1:104" x14ac:dyDescent="0.2">
      <c r="A263" s="171">
        <v>113</v>
      </c>
      <c r="B263" s="172" t="s">
        <v>451</v>
      </c>
      <c r="C263" s="173" t="s">
        <v>452</v>
      </c>
      <c r="D263" s="174" t="s">
        <v>172</v>
      </c>
      <c r="E263" s="175">
        <v>41</v>
      </c>
      <c r="F263" s="175">
        <v>0</v>
      </c>
      <c r="G263" s="176">
        <f t="shared" si="6"/>
        <v>0</v>
      </c>
      <c r="O263" s="170">
        <v>2</v>
      </c>
      <c r="AA263" s="146">
        <v>1</v>
      </c>
      <c r="AB263" s="146">
        <v>7</v>
      </c>
      <c r="AC263" s="146">
        <v>7</v>
      </c>
      <c r="AZ263" s="146">
        <v>2</v>
      </c>
      <c r="BA263" s="146">
        <f t="shared" si="7"/>
        <v>0</v>
      </c>
      <c r="BB263" s="146">
        <f t="shared" si="8"/>
        <v>0</v>
      </c>
      <c r="BC263" s="146">
        <f t="shared" si="9"/>
        <v>0</v>
      </c>
      <c r="BD263" s="146">
        <f t="shared" si="10"/>
        <v>0</v>
      </c>
      <c r="BE263" s="146">
        <f t="shared" si="11"/>
        <v>0</v>
      </c>
      <c r="CA263" s="177">
        <v>1</v>
      </c>
      <c r="CB263" s="177">
        <v>7</v>
      </c>
      <c r="CZ263" s="146">
        <v>1.0000000000000001E-5</v>
      </c>
    </row>
    <row r="264" spans="1:104" x14ac:dyDescent="0.2">
      <c r="A264" s="171">
        <v>114</v>
      </c>
      <c r="B264" s="172" t="s">
        <v>453</v>
      </c>
      <c r="C264" s="173" t="s">
        <v>454</v>
      </c>
      <c r="D264" s="174" t="s">
        <v>61</v>
      </c>
      <c r="E264" s="175"/>
      <c r="F264" s="175">
        <v>0</v>
      </c>
      <c r="G264" s="176">
        <f t="shared" si="6"/>
        <v>0</v>
      </c>
      <c r="O264" s="170">
        <v>2</v>
      </c>
      <c r="AA264" s="146">
        <v>7</v>
      </c>
      <c r="AB264" s="146">
        <v>1002</v>
      </c>
      <c r="AC264" s="146">
        <v>5</v>
      </c>
      <c r="AZ264" s="146">
        <v>2</v>
      </c>
      <c r="BA264" s="146">
        <f t="shared" si="7"/>
        <v>0</v>
      </c>
      <c r="BB264" s="146">
        <f t="shared" si="8"/>
        <v>0</v>
      </c>
      <c r="BC264" s="146">
        <f t="shared" si="9"/>
        <v>0</v>
      </c>
      <c r="BD264" s="146">
        <f t="shared" si="10"/>
        <v>0</v>
      </c>
      <c r="BE264" s="146">
        <f t="shared" si="11"/>
        <v>0</v>
      </c>
      <c r="CA264" s="177">
        <v>7</v>
      </c>
      <c r="CB264" s="177">
        <v>1002</v>
      </c>
      <c r="CZ264" s="146">
        <v>0</v>
      </c>
    </row>
    <row r="265" spans="1:104" x14ac:dyDescent="0.2">
      <c r="A265" s="184"/>
      <c r="B265" s="185" t="s">
        <v>76</v>
      </c>
      <c r="C265" s="186" t="str">
        <f>CONCATENATE(B248," ",C248)</f>
        <v>722 Vnitřní vodovod</v>
      </c>
      <c r="D265" s="187"/>
      <c r="E265" s="188"/>
      <c r="F265" s="189"/>
      <c r="G265" s="190">
        <f>SUM(G248:G264)</f>
        <v>0</v>
      </c>
      <c r="O265" s="170">
        <v>4</v>
      </c>
      <c r="BA265" s="191">
        <f>SUM(BA248:BA264)</f>
        <v>0</v>
      </c>
      <c r="BB265" s="191">
        <f>SUM(BB248:BB264)</f>
        <v>0</v>
      </c>
      <c r="BC265" s="191">
        <f>SUM(BC248:BC264)</f>
        <v>0</v>
      </c>
      <c r="BD265" s="191">
        <f>SUM(BD248:BD264)</f>
        <v>0</v>
      </c>
      <c r="BE265" s="191">
        <f>SUM(BE248:BE264)</f>
        <v>0</v>
      </c>
    </row>
    <row r="266" spans="1:104" x14ac:dyDescent="0.2">
      <c r="A266" s="163" t="s">
        <v>72</v>
      </c>
      <c r="B266" s="164" t="s">
        <v>455</v>
      </c>
      <c r="C266" s="165" t="s">
        <v>456</v>
      </c>
      <c r="D266" s="166"/>
      <c r="E266" s="167"/>
      <c r="F266" s="167"/>
      <c r="G266" s="168"/>
      <c r="H266" s="169"/>
      <c r="I266" s="169"/>
      <c r="O266" s="170">
        <v>1</v>
      </c>
    </row>
    <row r="267" spans="1:104" x14ac:dyDescent="0.2">
      <c r="A267" s="171">
        <v>115</v>
      </c>
      <c r="B267" s="172" t="s">
        <v>457</v>
      </c>
      <c r="C267" s="173" t="s">
        <v>458</v>
      </c>
      <c r="D267" s="174" t="s">
        <v>75</v>
      </c>
      <c r="E267" s="175">
        <v>1</v>
      </c>
      <c r="F267" s="175">
        <v>0</v>
      </c>
      <c r="G267" s="176">
        <f>E267*F267</f>
        <v>0</v>
      </c>
      <c r="O267" s="170">
        <v>2</v>
      </c>
      <c r="AA267" s="146">
        <v>12</v>
      </c>
      <c r="AB267" s="146">
        <v>0</v>
      </c>
      <c r="AC267" s="146">
        <v>131</v>
      </c>
      <c r="AZ267" s="146">
        <v>2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7">
        <v>12</v>
      </c>
      <c r="CB267" s="177">
        <v>0</v>
      </c>
      <c r="CZ267" s="146">
        <v>0</v>
      </c>
    </row>
    <row r="268" spans="1:104" x14ac:dyDescent="0.2">
      <c r="A268" s="184"/>
      <c r="B268" s="185" t="s">
        <v>76</v>
      </c>
      <c r="C268" s="186" t="str">
        <f>CONCATENATE(B266," ",C266)</f>
        <v>723 Vnitřní plynovod</v>
      </c>
      <c r="D268" s="187"/>
      <c r="E268" s="188"/>
      <c r="F268" s="189"/>
      <c r="G268" s="190">
        <f>SUM(G266:G267)</f>
        <v>0</v>
      </c>
      <c r="O268" s="170">
        <v>4</v>
      </c>
      <c r="BA268" s="191">
        <f>SUM(BA266:BA267)</f>
        <v>0</v>
      </c>
      <c r="BB268" s="191">
        <f>SUM(BB266:BB267)</f>
        <v>0</v>
      </c>
      <c r="BC268" s="191">
        <f>SUM(BC266:BC267)</f>
        <v>0</v>
      </c>
      <c r="BD268" s="191">
        <f>SUM(BD266:BD267)</f>
        <v>0</v>
      </c>
      <c r="BE268" s="191">
        <f>SUM(BE266:BE267)</f>
        <v>0</v>
      </c>
    </row>
    <row r="269" spans="1:104" x14ac:dyDescent="0.2">
      <c r="A269" s="163" t="s">
        <v>72</v>
      </c>
      <c r="B269" s="164" t="s">
        <v>459</v>
      </c>
      <c r="C269" s="165" t="s">
        <v>460</v>
      </c>
      <c r="D269" s="166"/>
      <c r="E269" s="167"/>
      <c r="F269" s="167"/>
      <c r="G269" s="168"/>
      <c r="H269" s="169"/>
      <c r="I269" s="169"/>
      <c r="O269" s="170">
        <v>1</v>
      </c>
    </row>
    <row r="270" spans="1:104" x14ac:dyDescent="0.2">
      <c r="A270" s="171">
        <v>116</v>
      </c>
      <c r="B270" s="172" t="s">
        <v>461</v>
      </c>
      <c r="C270" s="173" t="s">
        <v>462</v>
      </c>
      <c r="D270" s="174" t="s">
        <v>463</v>
      </c>
      <c r="E270" s="175">
        <v>1</v>
      </c>
      <c r="F270" s="175">
        <v>0</v>
      </c>
      <c r="G270" s="176">
        <f>E270*F270</f>
        <v>0</v>
      </c>
      <c r="O270" s="170">
        <v>2</v>
      </c>
      <c r="AA270" s="146">
        <v>1</v>
      </c>
      <c r="AB270" s="146">
        <v>7</v>
      </c>
      <c r="AC270" s="146">
        <v>7</v>
      </c>
      <c r="AZ270" s="146">
        <v>2</v>
      </c>
      <c r="BA270" s="146">
        <f>IF(AZ270=1,G270,0)</f>
        <v>0</v>
      </c>
      <c r="BB270" s="146">
        <f>IF(AZ270=2,G270,0)</f>
        <v>0</v>
      </c>
      <c r="BC270" s="146">
        <f>IF(AZ270=3,G270,0)</f>
        <v>0</v>
      </c>
      <c r="BD270" s="146">
        <f>IF(AZ270=4,G270,0)</f>
        <v>0</v>
      </c>
      <c r="BE270" s="146">
        <f>IF(AZ270=5,G270,0)</f>
        <v>0</v>
      </c>
      <c r="CA270" s="177">
        <v>1</v>
      </c>
      <c r="CB270" s="177">
        <v>7</v>
      </c>
      <c r="CZ270" s="146">
        <v>2.877E-2</v>
      </c>
    </row>
    <row r="271" spans="1:104" x14ac:dyDescent="0.2">
      <c r="A271" s="178"/>
      <c r="B271" s="180"/>
      <c r="C271" s="226" t="s">
        <v>73</v>
      </c>
      <c r="D271" s="227"/>
      <c r="E271" s="181">
        <v>1</v>
      </c>
      <c r="F271" s="182"/>
      <c r="G271" s="183"/>
      <c r="M271" s="179">
        <v>1</v>
      </c>
      <c r="O271" s="170"/>
    </row>
    <row r="272" spans="1:104" x14ac:dyDescent="0.2">
      <c r="A272" s="171">
        <v>117</v>
      </c>
      <c r="B272" s="172" t="s">
        <v>464</v>
      </c>
      <c r="C272" s="173" t="s">
        <v>465</v>
      </c>
      <c r="D272" s="174" t="s">
        <v>463</v>
      </c>
      <c r="E272" s="175">
        <v>2</v>
      </c>
      <c r="F272" s="175">
        <v>0</v>
      </c>
      <c r="G272" s="176">
        <f>E272*F272</f>
        <v>0</v>
      </c>
      <c r="O272" s="170">
        <v>2</v>
      </c>
      <c r="AA272" s="146">
        <v>1</v>
      </c>
      <c r="AB272" s="146">
        <v>7</v>
      </c>
      <c r="AC272" s="146">
        <v>7</v>
      </c>
      <c r="AZ272" s="146">
        <v>2</v>
      </c>
      <c r="BA272" s="146">
        <f>IF(AZ272=1,G272,0)</f>
        <v>0</v>
      </c>
      <c r="BB272" s="146">
        <f>IF(AZ272=2,G272,0)</f>
        <v>0</v>
      </c>
      <c r="BC272" s="146">
        <f>IF(AZ272=3,G272,0)</f>
        <v>0</v>
      </c>
      <c r="BD272" s="146">
        <f>IF(AZ272=4,G272,0)</f>
        <v>0</v>
      </c>
      <c r="BE272" s="146">
        <f>IF(AZ272=5,G272,0)</f>
        <v>0</v>
      </c>
      <c r="CA272" s="177">
        <v>1</v>
      </c>
      <c r="CB272" s="177">
        <v>7</v>
      </c>
      <c r="CZ272" s="146">
        <v>1.503E-2</v>
      </c>
    </row>
    <row r="273" spans="1:104" x14ac:dyDescent="0.2">
      <c r="A273" s="178"/>
      <c r="B273" s="180"/>
      <c r="C273" s="226" t="s">
        <v>466</v>
      </c>
      <c r="D273" s="227"/>
      <c r="E273" s="181">
        <v>2</v>
      </c>
      <c r="F273" s="182"/>
      <c r="G273" s="183"/>
      <c r="M273" s="179">
        <v>2</v>
      </c>
      <c r="O273" s="170"/>
    </row>
    <row r="274" spans="1:104" x14ac:dyDescent="0.2">
      <c r="A274" s="171">
        <v>118</v>
      </c>
      <c r="B274" s="172" t="s">
        <v>467</v>
      </c>
      <c r="C274" s="173" t="s">
        <v>468</v>
      </c>
      <c r="D274" s="174" t="s">
        <v>463</v>
      </c>
      <c r="E274" s="175">
        <v>1</v>
      </c>
      <c r="F274" s="175">
        <v>0</v>
      </c>
      <c r="G274" s="176">
        <f>E274*F274</f>
        <v>0</v>
      </c>
      <c r="O274" s="170">
        <v>2</v>
      </c>
      <c r="AA274" s="146">
        <v>1</v>
      </c>
      <c r="AB274" s="146">
        <v>7</v>
      </c>
      <c r="AC274" s="146">
        <v>7</v>
      </c>
      <c r="AZ274" s="146">
        <v>2</v>
      </c>
      <c r="BA274" s="146">
        <f>IF(AZ274=1,G274,0)</f>
        <v>0</v>
      </c>
      <c r="BB274" s="146">
        <f>IF(AZ274=2,G274,0)</f>
        <v>0</v>
      </c>
      <c r="BC274" s="146">
        <f>IF(AZ274=3,G274,0)</f>
        <v>0</v>
      </c>
      <c r="BD274" s="146">
        <f>IF(AZ274=4,G274,0)</f>
        <v>0</v>
      </c>
      <c r="BE274" s="146">
        <f>IF(AZ274=5,G274,0)</f>
        <v>0</v>
      </c>
      <c r="CA274" s="177">
        <v>1</v>
      </c>
      <c r="CB274" s="177">
        <v>7</v>
      </c>
      <c r="CZ274" s="146">
        <v>1.444E-2</v>
      </c>
    </row>
    <row r="275" spans="1:104" x14ac:dyDescent="0.2">
      <c r="A275" s="178"/>
      <c r="B275" s="180"/>
      <c r="C275" s="226" t="s">
        <v>73</v>
      </c>
      <c r="D275" s="227"/>
      <c r="E275" s="181">
        <v>1</v>
      </c>
      <c r="F275" s="182"/>
      <c r="G275" s="183"/>
      <c r="M275" s="179">
        <v>1</v>
      </c>
      <c r="O275" s="170"/>
    </row>
    <row r="276" spans="1:104" x14ac:dyDescent="0.2">
      <c r="A276" s="171">
        <v>119</v>
      </c>
      <c r="B276" s="172" t="s">
        <v>469</v>
      </c>
      <c r="C276" s="173" t="s">
        <v>470</v>
      </c>
      <c r="D276" s="174" t="s">
        <v>463</v>
      </c>
      <c r="E276" s="175">
        <v>1</v>
      </c>
      <c r="F276" s="175">
        <v>0</v>
      </c>
      <c r="G276" s="176">
        <f t="shared" ref="G276:G283" si="12">E276*F276</f>
        <v>0</v>
      </c>
      <c r="O276" s="170">
        <v>2</v>
      </c>
      <c r="AA276" s="146">
        <v>1</v>
      </c>
      <c r="AB276" s="146">
        <v>0</v>
      </c>
      <c r="AC276" s="146">
        <v>0</v>
      </c>
      <c r="AZ276" s="146">
        <v>2</v>
      </c>
      <c r="BA276" s="146">
        <f t="shared" ref="BA276:BA283" si="13">IF(AZ276=1,G276,0)</f>
        <v>0</v>
      </c>
      <c r="BB276" s="146">
        <f t="shared" ref="BB276:BB283" si="14">IF(AZ276=2,G276,0)</f>
        <v>0</v>
      </c>
      <c r="BC276" s="146">
        <f t="shared" ref="BC276:BC283" si="15">IF(AZ276=3,G276,0)</f>
        <v>0</v>
      </c>
      <c r="BD276" s="146">
        <f t="shared" ref="BD276:BD283" si="16">IF(AZ276=4,G276,0)</f>
        <v>0</v>
      </c>
      <c r="BE276" s="146">
        <f t="shared" ref="BE276:BE283" si="17">IF(AZ276=5,G276,0)</f>
        <v>0</v>
      </c>
      <c r="CA276" s="177">
        <v>1</v>
      </c>
      <c r="CB276" s="177">
        <v>0</v>
      </c>
      <c r="CZ276" s="146">
        <v>1.617E-2</v>
      </c>
    </row>
    <row r="277" spans="1:104" x14ac:dyDescent="0.2">
      <c r="A277" s="171">
        <v>120</v>
      </c>
      <c r="B277" s="172" t="s">
        <v>471</v>
      </c>
      <c r="C277" s="173" t="s">
        <v>472</v>
      </c>
      <c r="D277" s="174" t="s">
        <v>463</v>
      </c>
      <c r="E277" s="175">
        <v>9</v>
      </c>
      <c r="F277" s="175">
        <v>0</v>
      </c>
      <c r="G277" s="176">
        <f t="shared" si="12"/>
        <v>0</v>
      </c>
      <c r="O277" s="170">
        <v>2</v>
      </c>
      <c r="AA277" s="146">
        <v>1</v>
      </c>
      <c r="AB277" s="146">
        <v>7</v>
      </c>
      <c r="AC277" s="146">
        <v>7</v>
      </c>
      <c r="AZ277" s="146">
        <v>2</v>
      </c>
      <c r="BA277" s="146">
        <f t="shared" si="13"/>
        <v>0</v>
      </c>
      <c r="BB277" s="146">
        <f t="shared" si="14"/>
        <v>0</v>
      </c>
      <c r="BC277" s="146">
        <f t="shared" si="15"/>
        <v>0</v>
      </c>
      <c r="BD277" s="146">
        <f t="shared" si="16"/>
        <v>0</v>
      </c>
      <c r="BE277" s="146">
        <f t="shared" si="17"/>
        <v>0</v>
      </c>
      <c r="CA277" s="177">
        <v>1</v>
      </c>
      <c r="CB277" s="177">
        <v>7</v>
      </c>
      <c r="CZ277" s="146">
        <v>2.4000000000000001E-4</v>
      </c>
    </row>
    <row r="278" spans="1:104" x14ac:dyDescent="0.2">
      <c r="A278" s="171">
        <v>121</v>
      </c>
      <c r="B278" s="172" t="s">
        <v>473</v>
      </c>
      <c r="C278" s="173" t="s">
        <v>474</v>
      </c>
      <c r="D278" s="174" t="s">
        <v>463</v>
      </c>
      <c r="E278" s="175">
        <v>1</v>
      </c>
      <c r="F278" s="175">
        <v>0</v>
      </c>
      <c r="G278" s="176">
        <f t="shared" si="12"/>
        <v>0</v>
      </c>
      <c r="O278" s="170">
        <v>2</v>
      </c>
      <c r="AA278" s="146">
        <v>1</v>
      </c>
      <c r="AB278" s="146">
        <v>7</v>
      </c>
      <c r="AC278" s="146">
        <v>7</v>
      </c>
      <c r="AZ278" s="146">
        <v>2</v>
      </c>
      <c r="BA278" s="146">
        <f t="shared" si="13"/>
        <v>0</v>
      </c>
      <c r="BB278" s="146">
        <f t="shared" si="14"/>
        <v>0</v>
      </c>
      <c r="BC278" s="146">
        <f t="shared" si="15"/>
        <v>0</v>
      </c>
      <c r="BD278" s="146">
        <f t="shared" si="16"/>
        <v>0</v>
      </c>
      <c r="BE278" s="146">
        <f t="shared" si="17"/>
        <v>0</v>
      </c>
      <c r="CA278" s="177">
        <v>1</v>
      </c>
      <c r="CB278" s="177">
        <v>7</v>
      </c>
      <c r="CZ278" s="146">
        <v>6.8000000000000005E-4</v>
      </c>
    </row>
    <row r="279" spans="1:104" x14ac:dyDescent="0.2">
      <c r="A279" s="171">
        <v>122</v>
      </c>
      <c r="B279" s="172" t="s">
        <v>475</v>
      </c>
      <c r="C279" s="173" t="s">
        <v>476</v>
      </c>
      <c r="D279" s="174" t="s">
        <v>463</v>
      </c>
      <c r="E279" s="175">
        <v>3</v>
      </c>
      <c r="F279" s="175">
        <v>0</v>
      </c>
      <c r="G279" s="176">
        <f t="shared" si="12"/>
        <v>0</v>
      </c>
      <c r="O279" s="170">
        <v>2</v>
      </c>
      <c r="AA279" s="146">
        <v>1</v>
      </c>
      <c r="AB279" s="146">
        <v>7</v>
      </c>
      <c r="AC279" s="146">
        <v>7</v>
      </c>
      <c r="AZ279" s="146">
        <v>2</v>
      </c>
      <c r="BA279" s="146">
        <f t="shared" si="13"/>
        <v>0</v>
      </c>
      <c r="BB279" s="146">
        <f t="shared" si="14"/>
        <v>0</v>
      </c>
      <c r="BC279" s="146">
        <f t="shared" si="15"/>
        <v>0</v>
      </c>
      <c r="BD279" s="146">
        <f t="shared" si="16"/>
        <v>0</v>
      </c>
      <c r="BE279" s="146">
        <f t="shared" si="17"/>
        <v>0</v>
      </c>
      <c r="CA279" s="177">
        <v>1</v>
      </c>
      <c r="CB279" s="177">
        <v>7</v>
      </c>
      <c r="CZ279" s="146">
        <v>1.8400000000000001E-3</v>
      </c>
    </row>
    <row r="280" spans="1:104" x14ac:dyDescent="0.2">
      <c r="A280" s="171">
        <v>123</v>
      </c>
      <c r="B280" s="172" t="s">
        <v>477</v>
      </c>
      <c r="C280" s="173" t="s">
        <v>478</v>
      </c>
      <c r="D280" s="174" t="s">
        <v>463</v>
      </c>
      <c r="E280" s="175">
        <v>2</v>
      </c>
      <c r="F280" s="175">
        <v>0</v>
      </c>
      <c r="G280" s="176">
        <f t="shared" si="12"/>
        <v>0</v>
      </c>
      <c r="O280" s="170">
        <v>2</v>
      </c>
      <c r="AA280" s="146">
        <v>1</v>
      </c>
      <c r="AB280" s="146">
        <v>7</v>
      </c>
      <c r="AC280" s="146">
        <v>7</v>
      </c>
      <c r="AZ280" s="146">
        <v>2</v>
      </c>
      <c r="BA280" s="146">
        <f t="shared" si="13"/>
        <v>0</v>
      </c>
      <c r="BB280" s="146">
        <f t="shared" si="14"/>
        <v>0</v>
      </c>
      <c r="BC280" s="146">
        <f t="shared" si="15"/>
        <v>0</v>
      </c>
      <c r="BD280" s="146">
        <f t="shared" si="16"/>
        <v>0</v>
      </c>
      <c r="BE280" s="146">
        <f t="shared" si="17"/>
        <v>0</v>
      </c>
      <c r="CA280" s="177">
        <v>1</v>
      </c>
      <c r="CB280" s="177">
        <v>7</v>
      </c>
      <c r="CZ280" s="146">
        <v>1.8400000000000001E-3</v>
      </c>
    </row>
    <row r="281" spans="1:104" x14ac:dyDescent="0.2">
      <c r="A281" s="171">
        <v>124</v>
      </c>
      <c r="B281" s="172" t="s">
        <v>479</v>
      </c>
      <c r="C281" s="173" t="s">
        <v>480</v>
      </c>
      <c r="D281" s="174" t="s">
        <v>132</v>
      </c>
      <c r="E281" s="175">
        <v>1</v>
      </c>
      <c r="F281" s="175">
        <v>0</v>
      </c>
      <c r="G281" s="176">
        <f t="shared" si="12"/>
        <v>0</v>
      </c>
      <c r="O281" s="170">
        <v>2</v>
      </c>
      <c r="AA281" s="146">
        <v>1</v>
      </c>
      <c r="AB281" s="146">
        <v>7</v>
      </c>
      <c r="AC281" s="146">
        <v>7</v>
      </c>
      <c r="AZ281" s="146">
        <v>2</v>
      </c>
      <c r="BA281" s="146">
        <f t="shared" si="13"/>
        <v>0</v>
      </c>
      <c r="BB281" s="146">
        <f t="shared" si="14"/>
        <v>0</v>
      </c>
      <c r="BC281" s="146">
        <f t="shared" si="15"/>
        <v>0</v>
      </c>
      <c r="BD281" s="146">
        <f t="shared" si="16"/>
        <v>0</v>
      </c>
      <c r="BE281" s="146">
        <f t="shared" si="17"/>
        <v>0</v>
      </c>
      <c r="CA281" s="177">
        <v>1</v>
      </c>
      <c r="CB281" s="177">
        <v>7</v>
      </c>
      <c r="CZ281" s="146">
        <v>1.9300000000000001E-3</v>
      </c>
    </row>
    <row r="282" spans="1:104" x14ac:dyDescent="0.2">
      <c r="A282" s="171">
        <v>125</v>
      </c>
      <c r="B282" s="172" t="s">
        <v>481</v>
      </c>
      <c r="C282" s="173" t="s">
        <v>482</v>
      </c>
      <c r="D282" s="174" t="s">
        <v>75</v>
      </c>
      <c r="E282" s="175">
        <v>1</v>
      </c>
      <c r="F282" s="175">
        <v>0</v>
      </c>
      <c r="G282" s="176">
        <f t="shared" si="12"/>
        <v>0</v>
      </c>
      <c r="O282" s="170">
        <v>2</v>
      </c>
      <c r="AA282" s="146">
        <v>12</v>
      </c>
      <c r="AB282" s="146">
        <v>0</v>
      </c>
      <c r="AC282" s="146">
        <v>198</v>
      </c>
      <c r="AZ282" s="146">
        <v>2</v>
      </c>
      <c r="BA282" s="146">
        <f t="shared" si="13"/>
        <v>0</v>
      </c>
      <c r="BB282" s="146">
        <f t="shared" si="14"/>
        <v>0</v>
      </c>
      <c r="BC282" s="146">
        <f t="shared" si="15"/>
        <v>0</v>
      </c>
      <c r="BD282" s="146">
        <f t="shared" si="16"/>
        <v>0</v>
      </c>
      <c r="BE282" s="146">
        <f t="shared" si="17"/>
        <v>0</v>
      </c>
      <c r="CA282" s="177">
        <v>12</v>
      </c>
      <c r="CB282" s="177">
        <v>0</v>
      </c>
      <c r="CZ282" s="146">
        <v>0</v>
      </c>
    </row>
    <row r="283" spans="1:104" x14ac:dyDescent="0.2">
      <c r="A283" s="171">
        <v>126</v>
      </c>
      <c r="B283" s="172" t="s">
        <v>483</v>
      </c>
      <c r="C283" s="173" t="s">
        <v>484</v>
      </c>
      <c r="D283" s="174" t="s">
        <v>61</v>
      </c>
      <c r="E283" s="175"/>
      <c r="F283" s="175">
        <v>0</v>
      </c>
      <c r="G283" s="176">
        <f t="shared" si="12"/>
        <v>0</v>
      </c>
      <c r="O283" s="170">
        <v>2</v>
      </c>
      <c r="AA283" s="146">
        <v>7</v>
      </c>
      <c r="AB283" s="146">
        <v>1002</v>
      </c>
      <c r="AC283" s="146">
        <v>5</v>
      </c>
      <c r="AZ283" s="146">
        <v>2</v>
      </c>
      <c r="BA283" s="146">
        <f t="shared" si="13"/>
        <v>0</v>
      </c>
      <c r="BB283" s="146">
        <f t="shared" si="14"/>
        <v>0</v>
      </c>
      <c r="BC283" s="146">
        <f t="shared" si="15"/>
        <v>0</v>
      </c>
      <c r="BD283" s="146">
        <f t="shared" si="16"/>
        <v>0</v>
      </c>
      <c r="BE283" s="146">
        <f t="shared" si="17"/>
        <v>0</v>
      </c>
      <c r="CA283" s="177">
        <v>7</v>
      </c>
      <c r="CB283" s="177">
        <v>1002</v>
      </c>
      <c r="CZ283" s="146">
        <v>0</v>
      </c>
    </row>
    <row r="284" spans="1:104" x14ac:dyDescent="0.2">
      <c r="A284" s="184"/>
      <c r="B284" s="185" t="s">
        <v>76</v>
      </c>
      <c r="C284" s="186" t="str">
        <f>CONCATENATE(B269," ",C269)</f>
        <v>725 Zařizovací předměty</v>
      </c>
      <c r="D284" s="187"/>
      <c r="E284" s="188"/>
      <c r="F284" s="189"/>
      <c r="G284" s="190">
        <f>SUM(G269:G283)</f>
        <v>0</v>
      </c>
      <c r="O284" s="170">
        <v>4</v>
      </c>
      <c r="BA284" s="191">
        <f>SUM(BA269:BA283)</f>
        <v>0</v>
      </c>
      <c r="BB284" s="191">
        <f>SUM(BB269:BB283)</f>
        <v>0</v>
      </c>
      <c r="BC284" s="191">
        <f>SUM(BC269:BC283)</f>
        <v>0</v>
      </c>
      <c r="BD284" s="191">
        <f>SUM(BD269:BD283)</f>
        <v>0</v>
      </c>
      <c r="BE284" s="191">
        <f>SUM(BE269:BE283)</f>
        <v>0</v>
      </c>
    </row>
    <row r="285" spans="1:104" x14ac:dyDescent="0.2">
      <c r="A285" s="163" t="s">
        <v>72</v>
      </c>
      <c r="B285" s="164" t="s">
        <v>485</v>
      </c>
      <c r="C285" s="165" t="s">
        <v>486</v>
      </c>
      <c r="D285" s="166"/>
      <c r="E285" s="167"/>
      <c r="F285" s="167"/>
      <c r="G285" s="168"/>
      <c r="H285" s="169"/>
      <c r="I285" s="169"/>
      <c r="O285" s="170">
        <v>1</v>
      </c>
    </row>
    <row r="286" spans="1:104" x14ac:dyDescent="0.2">
      <c r="A286" s="171">
        <v>127</v>
      </c>
      <c r="B286" s="172" t="s">
        <v>487</v>
      </c>
      <c r="C286" s="173" t="s">
        <v>488</v>
      </c>
      <c r="D286" s="174" t="s">
        <v>75</v>
      </c>
      <c r="E286" s="175">
        <v>1</v>
      </c>
      <c r="F286" s="175">
        <v>0</v>
      </c>
      <c r="G286" s="176">
        <f>E286*F286</f>
        <v>0</v>
      </c>
      <c r="O286" s="170">
        <v>2</v>
      </c>
      <c r="AA286" s="146">
        <v>12</v>
      </c>
      <c r="AB286" s="146">
        <v>0</v>
      </c>
      <c r="AC286" s="146">
        <v>114</v>
      </c>
      <c r="AZ286" s="146">
        <v>2</v>
      </c>
      <c r="BA286" s="146">
        <f>IF(AZ286=1,G286,0)</f>
        <v>0</v>
      </c>
      <c r="BB286" s="146">
        <f>IF(AZ286=2,G286,0)</f>
        <v>0</v>
      </c>
      <c r="BC286" s="146">
        <f>IF(AZ286=3,G286,0)</f>
        <v>0</v>
      </c>
      <c r="BD286" s="146">
        <f>IF(AZ286=4,G286,0)</f>
        <v>0</v>
      </c>
      <c r="BE286" s="146">
        <f>IF(AZ286=5,G286,0)</f>
        <v>0</v>
      </c>
      <c r="CA286" s="177">
        <v>12</v>
      </c>
      <c r="CB286" s="177">
        <v>0</v>
      </c>
      <c r="CZ286" s="146">
        <v>0</v>
      </c>
    </row>
    <row r="287" spans="1:104" x14ac:dyDescent="0.2">
      <c r="A287" s="184"/>
      <c r="B287" s="185" t="s">
        <v>76</v>
      </c>
      <c r="C287" s="186" t="str">
        <f>CONCATENATE(B285," ",C285)</f>
        <v>730 Ústřední vytápění</v>
      </c>
      <c r="D287" s="187"/>
      <c r="E287" s="188"/>
      <c r="F287" s="189"/>
      <c r="G287" s="190">
        <f>SUM(G285:G286)</f>
        <v>0</v>
      </c>
      <c r="O287" s="170">
        <v>4</v>
      </c>
      <c r="BA287" s="191">
        <f>SUM(BA285:BA286)</f>
        <v>0</v>
      </c>
      <c r="BB287" s="191">
        <f>SUM(BB285:BB286)</f>
        <v>0</v>
      </c>
      <c r="BC287" s="191">
        <f>SUM(BC285:BC286)</f>
        <v>0</v>
      </c>
      <c r="BD287" s="191">
        <f>SUM(BD285:BD286)</f>
        <v>0</v>
      </c>
      <c r="BE287" s="191">
        <f>SUM(BE285:BE286)</f>
        <v>0</v>
      </c>
    </row>
    <row r="288" spans="1:104" x14ac:dyDescent="0.2">
      <c r="A288" s="163" t="s">
        <v>72</v>
      </c>
      <c r="B288" s="164" t="s">
        <v>489</v>
      </c>
      <c r="C288" s="165" t="s">
        <v>490</v>
      </c>
      <c r="D288" s="166"/>
      <c r="E288" s="167"/>
      <c r="F288" s="167"/>
      <c r="G288" s="168"/>
      <c r="H288" s="169"/>
      <c r="I288" s="169"/>
      <c r="O288" s="170">
        <v>1</v>
      </c>
    </row>
    <row r="289" spans="1:104" x14ac:dyDescent="0.2">
      <c r="A289" s="171">
        <v>128</v>
      </c>
      <c r="B289" s="172" t="s">
        <v>491</v>
      </c>
      <c r="C289" s="173" t="s">
        <v>492</v>
      </c>
      <c r="D289" s="174" t="s">
        <v>132</v>
      </c>
      <c r="E289" s="175">
        <v>10</v>
      </c>
      <c r="F289" s="175">
        <v>0</v>
      </c>
      <c r="G289" s="176">
        <f>E289*F289</f>
        <v>0</v>
      </c>
      <c r="O289" s="170">
        <v>2</v>
      </c>
      <c r="AA289" s="146">
        <v>1</v>
      </c>
      <c r="AB289" s="146">
        <v>7</v>
      </c>
      <c r="AC289" s="146">
        <v>7</v>
      </c>
      <c r="AZ289" s="146">
        <v>2</v>
      </c>
      <c r="BA289" s="146">
        <f>IF(AZ289=1,G289,0)</f>
        <v>0</v>
      </c>
      <c r="BB289" s="146">
        <f>IF(AZ289=2,G289,0)</f>
        <v>0</v>
      </c>
      <c r="BC289" s="146">
        <f>IF(AZ289=3,G289,0)</f>
        <v>0</v>
      </c>
      <c r="BD289" s="146">
        <f>IF(AZ289=4,G289,0)</f>
        <v>0</v>
      </c>
      <c r="BE289" s="146">
        <f>IF(AZ289=5,G289,0)</f>
        <v>0</v>
      </c>
      <c r="CA289" s="177">
        <v>1</v>
      </c>
      <c r="CB289" s="177">
        <v>7</v>
      </c>
      <c r="CZ289" s="146">
        <v>3.32E-3</v>
      </c>
    </row>
    <row r="290" spans="1:104" x14ac:dyDescent="0.2">
      <c r="A290" s="178"/>
      <c r="B290" s="180"/>
      <c r="C290" s="226" t="s">
        <v>493</v>
      </c>
      <c r="D290" s="227"/>
      <c r="E290" s="181">
        <v>10</v>
      </c>
      <c r="F290" s="182"/>
      <c r="G290" s="183"/>
      <c r="M290" s="179" t="s">
        <v>493</v>
      </c>
      <c r="O290" s="170"/>
    </row>
    <row r="291" spans="1:104" x14ac:dyDescent="0.2">
      <c r="A291" s="171">
        <v>129</v>
      </c>
      <c r="B291" s="172" t="s">
        <v>494</v>
      </c>
      <c r="C291" s="173" t="s">
        <v>495</v>
      </c>
      <c r="D291" s="174" t="s">
        <v>132</v>
      </c>
      <c r="E291" s="175">
        <v>2</v>
      </c>
      <c r="F291" s="175">
        <v>0</v>
      </c>
      <c r="G291" s="176">
        <f>E291*F291</f>
        <v>0</v>
      </c>
      <c r="O291" s="170">
        <v>2</v>
      </c>
      <c r="AA291" s="146">
        <v>1</v>
      </c>
      <c r="AB291" s="146">
        <v>7</v>
      </c>
      <c r="AC291" s="146">
        <v>7</v>
      </c>
      <c r="AZ291" s="146">
        <v>2</v>
      </c>
      <c r="BA291" s="146">
        <f>IF(AZ291=1,G291,0)</f>
        <v>0</v>
      </c>
      <c r="BB291" s="146">
        <f>IF(AZ291=2,G291,0)</f>
        <v>0</v>
      </c>
      <c r="BC291" s="146">
        <f>IF(AZ291=3,G291,0)</f>
        <v>0</v>
      </c>
      <c r="BD291" s="146">
        <f>IF(AZ291=4,G291,0)</f>
        <v>0</v>
      </c>
      <c r="BE291" s="146">
        <f>IF(AZ291=5,G291,0)</f>
        <v>0</v>
      </c>
      <c r="CA291" s="177">
        <v>1</v>
      </c>
      <c r="CB291" s="177">
        <v>7</v>
      </c>
      <c r="CZ291" s="146">
        <v>0</v>
      </c>
    </row>
    <row r="292" spans="1:104" x14ac:dyDescent="0.2">
      <c r="A292" s="178"/>
      <c r="B292" s="180"/>
      <c r="C292" s="226" t="s">
        <v>466</v>
      </c>
      <c r="D292" s="227"/>
      <c r="E292" s="181">
        <v>2</v>
      </c>
      <c r="F292" s="182"/>
      <c r="G292" s="183"/>
      <c r="M292" s="179">
        <v>2</v>
      </c>
      <c r="O292" s="170"/>
    </row>
    <row r="293" spans="1:104" x14ac:dyDescent="0.2">
      <c r="A293" s="171">
        <v>130</v>
      </c>
      <c r="B293" s="172" t="s">
        <v>496</v>
      </c>
      <c r="C293" s="173" t="s">
        <v>497</v>
      </c>
      <c r="D293" s="174" t="s">
        <v>132</v>
      </c>
      <c r="E293" s="175">
        <v>14</v>
      </c>
      <c r="F293" s="175">
        <v>0</v>
      </c>
      <c r="G293" s="176">
        <f>E293*F293</f>
        <v>0</v>
      </c>
      <c r="O293" s="170">
        <v>2</v>
      </c>
      <c r="AA293" s="146">
        <v>1</v>
      </c>
      <c r="AB293" s="146">
        <v>7</v>
      </c>
      <c r="AC293" s="146">
        <v>7</v>
      </c>
      <c r="AZ293" s="146">
        <v>2</v>
      </c>
      <c r="BA293" s="146">
        <f>IF(AZ293=1,G293,0)</f>
        <v>0</v>
      </c>
      <c r="BB293" s="146">
        <f>IF(AZ293=2,G293,0)</f>
        <v>0</v>
      </c>
      <c r="BC293" s="146">
        <f>IF(AZ293=3,G293,0)</f>
        <v>0</v>
      </c>
      <c r="BD293" s="146">
        <f>IF(AZ293=4,G293,0)</f>
        <v>0</v>
      </c>
      <c r="BE293" s="146">
        <f>IF(AZ293=5,G293,0)</f>
        <v>0</v>
      </c>
      <c r="CA293" s="177">
        <v>1</v>
      </c>
      <c r="CB293" s="177">
        <v>7</v>
      </c>
      <c r="CZ293" s="146">
        <v>0</v>
      </c>
    </row>
    <row r="294" spans="1:104" x14ac:dyDescent="0.2">
      <c r="A294" s="178"/>
      <c r="B294" s="180"/>
      <c r="C294" s="226" t="s">
        <v>498</v>
      </c>
      <c r="D294" s="227"/>
      <c r="E294" s="181">
        <v>14</v>
      </c>
      <c r="F294" s="182"/>
      <c r="G294" s="183"/>
      <c r="M294" s="179" t="s">
        <v>498</v>
      </c>
      <c r="O294" s="170"/>
    </row>
    <row r="295" spans="1:104" x14ac:dyDescent="0.2">
      <c r="A295" s="171">
        <v>131</v>
      </c>
      <c r="B295" s="172" t="s">
        <v>499</v>
      </c>
      <c r="C295" s="173" t="s">
        <v>500</v>
      </c>
      <c r="D295" s="174" t="s">
        <v>172</v>
      </c>
      <c r="E295" s="175">
        <v>82.5</v>
      </c>
      <c r="F295" s="175">
        <v>0</v>
      </c>
      <c r="G295" s="176">
        <f>E295*F295</f>
        <v>0</v>
      </c>
      <c r="O295" s="170">
        <v>2</v>
      </c>
      <c r="AA295" s="146">
        <v>1</v>
      </c>
      <c r="AB295" s="146">
        <v>7</v>
      </c>
      <c r="AC295" s="146">
        <v>7</v>
      </c>
      <c r="AZ295" s="146">
        <v>2</v>
      </c>
      <c r="BA295" s="146">
        <f>IF(AZ295=1,G295,0)</f>
        <v>0</v>
      </c>
      <c r="BB295" s="146">
        <f>IF(AZ295=2,G295,0)</f>
        <v>0</v>
      </c>
      <c r="BC295" s="146">
        <f>IF(AZ295=3,G295,0)</f>
        <v>0</v>
      </c>
      <c r="BD295" s="146">
        <f>IF(AZ295=4,G295,0)</f>
        <v>0</v>
      </c>
      <c r="BE295" s="146">
        <f>IF(AZ295=5,G295,0)</f>
        <v>0</v>
      </c>
      <c r="CA295" s="177">
        <v>1</v>
      </c>
      <c r="CB295" s="177">
        <v>7</v>
      </c>
      <c r="CZ295" s="146">
        <v>9.8999999999999999E-4</v>
      </c>
    </row>
    <row r="296" spans="1:104" x14ac:dyDescent="0.2">
      <c r="A296" s="178"/>
      <c r="B296" s="180"/>
      <c r="C296" s="226" t="s">
        <v>501</v>
      </c>
      <c r="D296" s="227"/>
      <c r="E296" s="181">
        <v>82.5</v>
      </c>
      <c r="F296" s="182"/>
      <c r="G296" s="183"/>
      <c r="M296" s="179" t="s">
        <v>501</v>
      </c>
      <c r="O296" s="170"/>
    </row>
    <row r="297" spans="1:104" x14ac:dyDescent="0.2">
      <c r="A297" s="171">
        <v>132</v>
      </c>
      <c r="B297" s="172" t="s">
        <v>502</v>
      </c>
      <c r="C297" s="173" t="s">
        <v>503</v>
      </c>
      <c r="D297" s="174" t="s">
        <v>172</v>
      </c>
      <c r="E297" s="175">
        <v>183.9</v>
      </c>
      <c r="F297" s="175">
        <v>0</v>
      </c>
      <c r="G297" s="176">
        <f>E297*F297</f>
        <v>0</v>
      </c>
      <c r="O297" s="170">
        <v>2</v>
      </c>
      <c r="AA297" s="146">
        <v>1</v>
      </c>
      <c r="AB297" s="146">
        <v>0</v>
      </c>
      <c r="AC297" s="146">
        <v>0</v>
      </c>
      <c r="AZ297" s="146">
        <v>2</v>
      </c>
      <c r="BA297" s="146">
        <f>IF(AZ297=1,G297,0)</f>
        <v>0</v>
      </c>
      <c r="BB297" s="146">
        <f>IF(AZ297=2,G297,0)</f>
        <v>0</v>
      </c>
      <c r="BC297" s="146">
        <f>IF(AZ297=3,G297,0)</f>
        <v>0</v>
      </c>
      <c r="BD297" s="146">
        <f>IF(AZ297=4,G297,0)</f>
        <v>0</v>
      </c>
      <c r="BE297" s="146">
        <f>IF(AZ297=5,G297,0)</f>
        <v>0</v>
      </c>
      <c r="CA297" s="177">
        <v>1</v>
      </c>
      <c r="CB297" s="177">
        <v>0</v>
      </c>
      <c r="CZ297" s="146">
        <v>9.8999999999999999E-4</v>
      </c>
    </row>
    <row r="298" spans="1:104" x14ac:dyDescent="0.2">
      <c r="A298" s="178"/>
      <c r="B298" s="180"/>
      <c r="C298" s="226" t="s">
        <v>504</v>
      </c>
      <c r="D298" s="227"/>
      <c r="E298" s="181">
        <v>14.9</v>
      </c>
      <c r="F298" s="182"/>
      <c r="G298" s="183"/>
      <c r="M298" s="179" t="s">
        <v>504</v>
      </c>
      <c r="O298" s="170"/>
    </row>
    <row r="299" spans="1:104" x14ac:dyDescent="0.2">
      <c r="A299" s="178"/>
      <c r="B299" s="180"/>
      <c r="C299" s="226" t="s">
        <v>505</v>
      </c>
      <c r="D299" s="227"/>
      <c r="E299" s="181">
        <v>169</v>
      </c>
      <c r="F299" s="182"/>
      <c r="G299" s="183"/>
      <c r="M299" s="179" t="s">
        <v>505</v>
      </c>
      <c r="O299" s="170"/>
    </row>
    <row r="300" spans="1:104" x14ac:dyDescent="0.2">
      <c r="A300" s="171">
        <v>133</v>
      </c>
      <c r="B300" s="172" t="s">
        <v>506</v>
      </c>
      <c r="C300" s="173" t="s">
        <v>507</v>
      </c>
      <c r="D300" s="174" t="s">
        <v>172</v>
      </c>
      <c r="E300" s="175">
        <v>21.5</v>
      </c>
      <c r="F300" s="175">
        <v>0</v>
      </c>
      <c r="G300" s="176">
        <f>E300*F300</f>
        <v>0</v>
      </c>
      <c r="O300" s="170">
        <v>2</v>
      </c>
      <c r="AA300" s="146">
        <v>1</v>
      </c>
      <c r="AB300" s="146">
        <v>7</v>
      </c>
      <c r="AC300" s="146">
        <v>7</v>
      </c>
      <c r="AZ300" s="146">
        <v>2</v>
      </c>
      <c r="BA300" s="146">
        <f>IF(AZ300=1,G300,0)</f>
        <v>0</v>
      </c>
      <c r="BB300" s="146">
        <f>IF(AZ300=2,G300,0)</f>
        <v>0</v>
      </c>
      <c r="BC300" s="146">
        <f>IF(AZ300=3,G300,0)</f>
        <v>0</v>
      </c>
      <c r="BD300" s="146">
        <f>IF(AZ300=4,G300,0)</f>
        <v>0</v>
      </c>
      <c r="BE300" s="146">
        <f>IF(AZ300=5,G300,0)</f>
        <v>0</v>
      </c>
      <c r="CA300" s="177">
        <v>1</v>
      </c>
      <c r="CB300" s="177">
        <v>7</v>
      </c>
      <c r="CZ300" s="146">
        <v>9.8999999999999999E-4</v>
      </c>
    </row>
    <row r="301" spans="1:104" x14ac:dyDescent="0.2">
      <c r="A301" s="178"/>
      <c r="B301" s="180"/>
      <c r="C301" s="226" t="s">
        <v>508</v>
      </c>
      <c r="D301" s="227"/>
      <c r="E301" s="181">
        <v>16.5</v>
      </c>
      <c r="F301" s="182"/>
      <c r="G301" s="183"/>
      <c r="M301" s="179" t="s">
        <v>508</v>
      </c>
      <c r="O301" s="170"/>
    </row>
    <row r="302" spans="1:104" x14ac:dyDescent="0.2">
      <c r="A302" s="178"/>
      <c r="B302" s="180"/>
      <c r="C302" s="226" t="s">
        <v>509</v>
      </c>
      <c r="D302" s="227"/>
      <c r="E302" s="181">
        <v>5</v>
      </c>
      <c r="F302" s="182"/>
      <c r="G302" s="183"/>
      <c r="M302" s="179" t="s">
        <v>509</v>
      </c>
      <c r="O302" s="170"/>
    </row>
    <row r="303" spans="1:104" x14ac:dyDescent="0.2">
      <c r="A303" s="171">
        <v>134</v>
      </c>
      <c r="B303" s="172" t="s">
        <v>510</v>
      </c>
      <c r="C303" s="173" t="s">
        <v>511</v>
      </c>
      <c r="D303" s="174" t="s">
        <v>125</v>
      </c>
      <c r="E303" s="175">
        <v>17.34</v>
      </c>
      <c r="F303" s="175">
        <v>0</v>
      </c>
      <c r="G303" s="176">
        <f>E303*F303</f>
        <v>0</v>
      </c>
      <c r="O303" s="170">
        <v>2</v>
      </c>
      <c r="AA303" s="146">
        <v>1</v>
      </c>
      <c r="AB303" s="146">
        <v>0</v>
      </c>
      <c r="AC303" s="146">
        <v>0</v>
      </c>
      <c r="AZ303" s="146">
        <v>2</v>
      </c>
      <c r="BA303" s="146">
        <f>IF(AZ303=1,G303,0)</f>
        <v>0</v>
      </c>
      <c r="BB303" s="146">
        <f>IF(AZ303=2,G303,0)</f>
        <v>0</v>
      </c>
      <c r="BC303" s="146">
        <f>IF(AZ303=3,G303,0)</f>
        <v>0</v>
      </c>
      <c r="BD303" s="146">
        <f>IF(AZ303=4,G303,0)</f>
        <v>0</v>
      </c>
      <c r="BE303" s="146">
        <f>IF(AZ303=5,G303,0)</f>
        <v>0</v>
      </c>
      <c r="CA303" s="177">
        <v>1</v>
      </c>
      <c r="CB303" s="177">
        <v>0</v>
      </c>
      <c r="CZ303" s="146">
        <v>0</v>
      </c>
    </row>
    <row r="304" spans="1:104" x14ac:dyDescent="0.2">
      <c r="A304" s="178"/>
      <c r="B304" s="180"/>
      <c r="C304" s="226" t="s">
        <v>512</v>
      </c>
      <c r="D304" s="227"/>
      <c r="E304" s="181">
        <v>9.5399999999999991</v>
      </c>
      <c r="F304" s="182"/>
      <c r="G304" s="183"/>
      <c r="M304" s="179" t="s">
        <v>512</v>
      </c>
      <c r="O304" s="170"/>
    </row>
    <row r="305" spans="1:104" x14ac:dyDescent="0.2">
      <c r="A305" s="178"/>
      <c r="B305" s="180"/>
      <c r="C305" s="226" t="s">
        <v>513</v>
      </c>
      <c r="D305" s="227"/>
      <c r="E305" s="181">
        <v>7.8</v>
      </c>
      <c r="F305" s="182"/>
      <c r="G305" s="183"/>
      <c r="M305" s="179" t="s">
        <v>513</v>
      </c>
      <c r="O305" s="170"/>
    </row>
    <row r="306" spans="1:104" x14ac:dyDescent="0.2">
      <c r="A306" s="171">
        <v>135</v>
      </c>
      <c r="B306" s="172" t="s">
        <v>514</v>
      </c>
      <c r="C306" s="173" t="s">
        <v>515</v>
      </c>
      <c r="D306" s="174" t="s">
        <v>125</v>
      </c>
      <c r="E306" s="175">
        <v>117.85</v>
      </c>
      <c r="F306" s="175">
        <v>0</v>
      </c>
      <c r="G306" s="176">
        <f>E306*F306</f>
        <v>0</v>
      </c>
      <c r="O306" s="170">
        <v>2</v>
      </c>
      <c r="AA306" s="146">
        <v>1</v>
      </c>
      <c r="AB306" s="146">
        <v>7</v>
      </c>
      <c r="AC306" s="146">
        <v>7</v>
      </c>
      <c r="AZ306" s="146">
        <v>2</v>
      </c>
      <c r="BA306" s="146">
        <f>IF(AZ306=1,G306,0)</f>
        <v>0</v>
      </c>
      <c r="BB306" s="146">
        <f>IF(AZ306=2,G306,0)</f>
        <v>0</v>
      </c>
      <c r="BC306" s="146">
        <f>IF(AZ306=3,G306,0)</f>
        <v>0</v>
      </c>
      <c r="BD306" s="146">
        <f>IF(AZ306=4,G306,0)</f>
        <v>0</v>
      </c>
      <c r="BE306" s="146">
        <f>IF(AZ306=5,G306,0)</f>
        <v>0</v>
      </c>
      <c r="CA306" s="177">
        <v>1</v>
      </c>
      <c r="CB306" s="177">
        <v>7</v>
      </c>
      <c r="CZ306" s="146">
        <v>0</v>
      </c>
    </row>
    <row r="307" spans="1:104" x14ac:dyDescent="0.2">
      <c r="A307" s="178"/>
      <c r="B307" s="180"/>
      <c r="C307" s="226" t="s">
        <v>516</v>
      </c>
      <c r="D307" s="227"/>
      <c r="E307" s="181">
        <v>110.05</v>
      </c>
      <c r="F307" s="182"/>
      <c r="G307" s="183"/>
      <c r="M307" s="179" t="s">
        <v>516</v>
      </c>
      <c r="O307" s="170"/>
    </row>
    <row r="308" spans="1:104" x14ac:dyDescent="0.2">
      <c r="A308" s="178"/>
      <c r="B308" s="180"/>
      <c r="C308" s="226" t="s">
        <v>513</v>
      </c>
      <c r="D308" s="227"/>
      <c r="E308" s="181">
        <v>7.8</v>
      </c>
      <c r="F308" s="182"/>
      <c r="G308" s="183"/>
      <c r="M308" s="179" t="s">
        <v>513</v>
      </c>
      <c r="O308" s="170"/>
    </row>
    <row r="309" spans="1:104" x14ac:dyDescent="0.2">
      <c r="A309" s="171">
        <v>136</v>
      </c>
      <c r="B309" s="172" t="s">
        <v>517</v>
      </c>
      <c r="C309" s="173" t="s">
        <v>518</v>
      </c>
      <c r="D309" s="174" t="s">
        <v>125</v>
      </c>
      <c r="E309" s="175">
        <v>117.85</v>
      </c>
      <c r="F309" s="175">
        <v>0</v>
      </c>
      <c r="G309" s="176">
        <f>E309*F309</f>
        <v>0</v>
      </c>
      <c r="O309" s="170">
        <v>2</v>
      </c>
      <c r="AA309" s="146">
        <v>1</v>
      </c>
      <c r="AB309" s="146">
        <v>7</v>
      </c>
      <c r="AC309" s="146">
        <v>7</v>
      </c>
      <c r="AZ309" s="146">
        <v>2</v>
      </c>
      <c r="BA309" s="146">
        <f>IF(AZ309=1,G309,0)</f>
        <v>0</v>
      </c>
      <c r="BB309" s="146">
        <f>IF(AZ309=2,G309,0)</f>
        <v>0</v>
      </c>
      <c r="BC309" s="146">
        <f>IF(AZ309=3,G309,0)</f>
        <v>0</v>
      </c>
      <c r="BD309" s="146">
        <f>IF(AZ309=4,G309,0)</f>
        <v>0</v>
      </c>
      <c r="BE309" s="146">
        <f>IF(AZ309=5,G309,0)</f>
        <v>0</v>
      </c>
      <c r="CA309" s="177">
        <v>1</v>
      </c>
      <c r="CB309" s="177">
        <v>7</v>
      </c>
      <c r="CZ309" s="146">
        <v>0</v>
      </c>
    </row>
    <row r="310" spans="1:104" x14ac:dyDescent="0.2">
      <c r="A310" s="171">
        <v>137</v>
      </c>
      <c r="B310" s="172" t="s">
        <v>519</v>
      </c>
      <c r="C310" s="173" t="s">
        <v>520</v>
      </c>
      <c r="D310" s="174" t="s">
        <v>85</v>
      </c>
      <c r="E310" s="175">
        <v>7.9932999999999996</v>
      </c>
      <c r="F310" s="175">
        <v>0</v>
      </c>
      <c r="G310" s="176">
        <f>E310*F310</f>
        <v>0</v>
      </c>
      <c r="O310" s="170">
        <v>2</v>
      </c>
      <c r="AA310" s="146">
        <v>1</v>
      </c>
      <c r="AB310" s="146">
        <v>7</v>
      </c>
      <c r="AC310" s="146">
        <v>7</v>
      </c>
      <c r="AZ310" s="146">
        <v>2</v>
      </c>
      <c r="BA310" s="146">
        <f>IF(AZ310=1,G310,0)</f>
        <v>0</v>
      </c>
      <c r="BB310" s="146">
        <f>IF(AZ310=2,G310,0)</f>
        <v>0</v>
      </c>
      <c r="BC310" s="146">
        <f>IF(AZ310=3,G310,0)</f>
        <v>0</v>
      </c>
      <c r="BD310" s="146">
        <f>IF(AZ310=4,G310,0)</f>
        <v>0</v>
      </c>
      <c r="BE310" s="146">
        <f>IF(AZ310=5,G310,0)</f>
        <v>0</v>
      </c>
      <c r="CA310" s="177">
        <v>1</v>
      </c>
      <c r="CB310" s="177">
        <v>7</v>
      </c>
      <c r="CZ310" s="146">
        <v>2.3570000000000001E-2</v>
      </c>
    </row>
    <row r="311" spans="1:104" x14ac:dyDescent="0.2">
      <c r="A311" s="178"/>
      <c r="B311" s="180"/>
      <c r="C311" s="226" t="s">
        <v>521</v>
      </c>
      <c r="D311" s="227"/>
      <c r="E311" s="181">
        <v>1.056</v>
      </c>
      <c r="F311" s="182"/>
      <c r="G311" s="183"/>
      <c r="M311" s="179" t="s">
        <v>521</v>
      </c>
      <c r="O311" s="170"/>
    </row>
    <row r="312" spans="1:104" x14ac:dyDescent="0.2">
      <c r="A312" s="178"/>
      <c r="B312" s="180"/>
      <c r="C312" s="226" t="s">
        <v>522</v>
      </c>
      <c r="D312" s="227"/>
      <c r="E312" s="181">
        <v>0.3755</v>
      </c>
      <c r="F312" s="182"/>
      <c r="G312" s="183"/>
      <c r="M312" s="179" t="s">
        <v>522</v>
      </c>
      <c r="O312" s="170"/>
    </row>
    <row r="313" spans="1:104" x14ac:dyDescent="0.2">
      <c r="A313" s="178"/>
      <c r="B313" s="180"/>
      <c r="C313" s="226" t="s">
        <v>523</v>
      </c>
      <c r="D313" s="227"/>
      <c r="E313" s="181">
        <v>4.2587999999999999</v>
      </c>
      <c r="F313" s="182"/>
      <c r="G313" s="183"/>
      <c r="M313" s="179" t="s">
        <v>523</v>
      </c>
      <c r="O313" s="170"/>
    </row>
    <row r="314" spans="1:104" x14ac:dyDescent="0.2">
      <c r="A314" s="178"/>
      <c r="B314" s="180"/>
      <c r="C314" s="226" t="s">
        <v>524</v>
      </c>
      <c r="D314" s="227"/>
      <c r="E314" s="181">
        <v>0.92400000000000004</v>
      </c>
      <c r="F314" s="182"/>
      <c r="G314" s="183"/>
      <c r="M314" s="179" t="s">
        <v>524</v>
      </c>
      <c r="O314" s="170"/>
    </row>
    <row r="315" spans="1:104" x14ac:dyDescent="0.2">
      <c r="A315" s="178"/>
      <c r="B315" s="180"/>
      <c r="C315" s="226" t="s">
        <v>525</v>
      </c>
      <c r="D315" s="227"/>
      <c r="E315" s="181">
        <v>0.16</v>
      </c>
      <c r="F315" s="182"/>
      <c r="G315" s="183"/>
      <c r="M315" s="179" t="s">
        <v>525</v>
      </c>
      <c r="O315" s="170"/>
    </row>
    <row r="316" spans="1:104" x14ac:dyDescent="0.2">
      <c r="A316" s="178"/>
      <c r="B316" s="180"/>
      <c r="C316" s="228" t="s">
        <v>121</v>
      </c>
      <c r="D316" s="227"/>
      <c r="E316" s="204">
        <v>6.7743000000000002</v>
      </c>
      <c r="F316" s="182"/>
      <c r="G316" s="183"/>
      <c r="M316" s="179" t="s">
        <v>121</v>
      </c>
      <c r="O316" s="170"/>
    </row>
    <row r="317" spans="1:104" x14ac:dyDescent="0.2">
      <c r="A317" s="178"/>
      <c r="B317" s="180"/>
      <c r="C317" s="226" t="s">
        <v>526</v>
      </c>
      <c r="D317" s="227"/>
      <c r="E317" s="181">
        <v>0.1908</v>
      </c>
      <c r="F317" s="182"/>
      <c r="G317" s="183"/>
      <c r="M317" s="179" t="s">
        <v>526</v>
      </c>
      <c r="O317" s="170"/>
    </row>
    <row r="318" spans="1:104" x14ac:dyDescent="0.2">
      <c r="A318" s="178"/>
      <c r="B318" s="180"/>
      <c r="C318" s="226" t="s">
        <v>527</v>
      </c>
      <c r="D318" s="227"/>
      <c r="E318" s="181">
        <v>0.156</v>
      </c>
      <c r="F318" s="182"/>
      <c r="G318" s="183"/>
      <c r="M318" s="179" t="s">
        <v>527</v>
      </c>
      <c r="O318" s="170"/>
    </row>
    <row r="319" spans="1:104" x14ac:dyDescent="0.2">
      <c r="A319" s="178"/>
      <c r="B319" s="180"/>
      <c r="C319" s="228" t="s">
        <v>121</v>
      </c>
      <c r="D319" s="227"/>
      <c r="E319" s="204">
        <v>0.3468</v>
      </c>
      <c r="F319" s="182"/>
      <c r="G319" s="183"/>
      <c r="M319" s="179" t="s">
        <v>121</v>
      </c>
      <c r="O319" s="170"/>
    </row>
    <row r="320" spans="1:104" x14ac:dyDescent="0.2">
      <c r="A320" s="178"/>
      <c r="B320" s="180"/>
      <c r="C320" s="226" t="s">
        <v>528</v>
      </c>
      <c r="D320" s="227"/>
      <c r="E320" s="181">
        <v>0.61870000000000003</v>
      </c>
      <c r="F320" s="182"/>
      <c r="G320" s="183"/>
      <c r="M320" s="179" t="s">
        <v>528</v>
      </c>
      <c r="O320" s="170"/>
    </row>
    <row r="321" spans="1:104" x14ac:dyDescent="0.2">
      <c r="A321" s="178"/>
      <c r="B321" s="180"/>
      <c r="C321" s="226" t="s">
        <v>529</v>
      </c>
      <c r="D321" s="227"/>
      <c r="E321" s="181">
        <v>0.2535</v>
      </c>
      <c r="F321" s="182"/>
      <c r="G321" s="183"/>
      <c r="M321" s="179" t="s">
        <v>529</v>
      </c>
      <c r="O321" s="170"/>
    </row>
    <row r="322" spans="1:104" x14ac:dyDescent="0.2">
      <c r="A322" s="178"/>
      <c r="B322" s="180"/>
      <c r="C322" s="228" t="s">
        <v>121</v>
      </c>
      <c r="D322" s="227"/>
      <c r="E322" s="204">
        <v>0.87220000000000009</v>
      </c>
      <c r="F322" s="182"/>
      <c r="G322" s="183"/>
      <c r="M322" s="179" t="s">
        <v>121</v>
      </c>
      <c r="O322" s="170"/>
    </row>
    <row r="323" spans="1:104" x14ac:dyDescent="0.2">
      <c r="A323" s="171">
        <v>138</v>
      </c>
      <c r="B323" s="172" t="s">
        <v>530</v>
      </c>
      <c r="C323" s="173" t="s">
        <v>531</v>
      </c>
      <c r="D323" s="174" t="s">
        <v>75</v>
      </c>
      <c r="E323" s="175">
        <v>56</v>
      </c>
      <c r="F323" s="175">
        <v>0</v>
      </c>
      <c r="G323" s="176">
        <f>E323*F323</f>
        <v>0</v>
      </c>
      <c r="O323" s="170">
        <v>2</v>
      </c>
      <c r="AA323" s="146">
        <v>12</v>
      </c>
      <c r="AB323" s="146">
        <v>0</v>
      </c>
      <c r="AC323" s="146">
        <v>115</v>
      </c>
      <c r="AZ323" s="146">
        <v>2</v>
      </c>
      <c r="BA323" s="146">
        <f>IF(AZ323=1,G323,0)</f>
        <v>0</v>
      </c>
      <c r="BB323" s="146">
        <f>IF(AZ323=2,G323,0)</f>
        <v>0</v>
      </c>
      <c r="BC323" s="146">
        <f>IF(AZ323=3,G323,0)</f>
        <v>0</v>
      </c>
      <c r="BD323" s="146">
        <f>IF(AZ323=4,G323,0)</f>
        <v>0</v>
      </c>
      <c r="BE323" s="146">
        <f>IF(AZ323=5,G323,0)</f>
        <v>0</v>
      </c>
      <c r="CA323" s="177">
        <v>12</v>
      </c>
      <c r="CB323" s="177">
        <v>0</v>
      </c>
      <c r="CZ323" s="146">
        <v>0</v>
      </c>
    </row>
    <row r="324" spans="1:104" x14ac:dyDescent="0.2">
      <c r="A324" s="171">
        <v>139</v>
      </c>
      <c r="B324" s="172" t="s">
        <v>532</v>
      </c>
      <c r="C324" s="173" t="s">
        <v>533</v>
      </c>
      <c r="D324" s="174" t="s">
        <v>75</v>
      </c>
      <c r="E324" s="175">
        <v>10</v>
      </c>
      <c r="F324" s="175">
        <v>0</v>
      </c>
      <c r="G324" s="176">
        <f>E324*F324</f>
        <v>0</v>
      </c>
      <c r="O324" s="170">
        <v>2</v>
      </c>
      <c r="AA324" s="146">
        <v>12</v>
      </c>
      <c r="AB324" s="146">
        <v>0</v>
      </c>
      <c r="AC324" s="146">
        <v>116</v>
      </c>
      <c r="AZ324" s="146">
        <v>2</v>
      </c>
      <c r="BA324" s="146">
        <f>IF(AZ324=1,G324,0)</f>
        <v>0</v>
      </c>
      <c r="BB324" s="146">
        <f>IF(AZ324=2,G324,0)</f>
        <v>0</v>
      </c>
      <c r="BC324" s="146">
        <f>IF(AZ324=3,G324,0)</f>
        <v>0</v>
      </c>
      <c r="BD324" s="146">
        <f>IF(AZ324=4,G324,0)</f>
        <v>0</v>
      </c>
      <c r="BE324" s="146">
        <f>IF(AZ324=5,G324,0)</f>
        <v>0</v>
      </c>
      <c r="CA324" s="177">
        <v>12</v>
      </c>
      <c r="CB324" s="177">
        <v>0</v>
      </c>
      <c r="CZ324" s="146">
        <v>0</v>
      </c>
    </row>
    <row r="325" spans="1:104" x14ac:dyDescent="0.2">
      <c r="A325" s="171">
        <v>140</v>
      </c>
      <c r="B325" s="172" t="s">
        <v>534</v>
      </c>
      <c r="C325" s="173" t="s">
        <v>535</v>
      </c>
      <c r="D325" s="174" t="s">
        <v>125</v>
      </c>
      <c r="E325" s="175">
        <v>19.074000000000002</v>
      </c>
      <c r="F325" s="175">
        <v>0</v>
      </c>
      <c r="G325" s="176">
        <f>E325*F325</f>
        <v>0</v>
      </c>
      <c r="O325" s="170">
        <v>2</v>
      </c>
      <c r="AA325" s="146">
        <v>3</v>
      </c>
      <c r="AB325" s="146">
        <v>7</v>
      </c>
      <c r="AC325" s="146">
        <v>61191684</v>
      </c>
      <c r="AZ325" s="146">
        <v>2</v>
      </c>
      <c r="BA325" s="146">
        <f>IF(AZ325=1,G325,0)</f>
        <v>0</v>
      </c>
      <c r="BB325" s="146">
        <f>IF(AZ325=2,G325,0)</f>
        <v>0</v>
      </c>
      <c r="BC325" s="146">
        <f>IF(AZ325=3,G325,0)</f>
        <v>0</v>
      </c>
      <c r="BD325" s="146">
        <f>IF(AZ325=4,G325,0)</f>
        <v>0</v>
      </c>
      <c r="BE325" s="146">
        <f>IF(AZ325=5,G325,0)</f>
        <v>0</v>
      </c>
      <c r="CA325" s="177">
        <v>3</v>
      </c>
      <c r="CB325" s="177">
        <v>7</v>
      </c>
      <c r="CZ325" s="146">
        <v>9.7999999999999997E-3</v>
      </c>
    </row>
    <row r="326" spans="1:104" x14ac:dyDescent="0.2">
      <c r="A326" s="178"/>
      <c r="B326" s="180"/>
      <c r="C326" s="226" t="s">
        <v>536</v>
      </c>
      <c r="D326" s="227"/>
      <c r="E326" s="181">
        <v>19.074000000000002</v>
      </c>
      <c r="F326" s="182"/>
      <c r="G326" s="183"/>
      <c r="M326" s="179" t="s">
        <v>536</v>
      </c>
      <c r="O326" s="170"/>
    </row>
    <row r="327" spans="1:104" x14ac:dyDescent="0.2">
      <c r="A327" s="171">
        <v>141</v>
      </c>
      <c r="B327" s="172" t="s">
        <v>537</v>
      </c>
      <c r="C327" s="173" t="s">
        <v>538</v>
      </c>
      <c r="D327" s="174" t="s">
        <v>85</v>
      </c>
      <c r="E327" s="175">
        <v>7.4516999999999998</v>
      </c>
      <c r="F327" s="175">
        <v>0</v>
      </c>
      <c r="G327" s="176">
        <f>E327*F327</f>
        <v>0</v>
      </c>
      <c r="O327" s="170">
        <v>2</v>
      </c>
      <c r="AA327" s="146">
        <v>12</v>
      </c>
      <c r="AB327" s="146">
        <v>1</v>
      </c>
      <c r="AC327" s="146">
        <v>117</v>
      </c>
      <c r="AZ327" s="146">
        <v>2</v>
      </c>
      <c r="BA327" s="146">
        <f>IF(AZ327=1,G327,0)</f>
        <v>0</v>
      </c>
      <c r="BB327" s="146">
        <f>IF(AZ327=2,G327,0)</f>
        <v>0</v>
      </c>
      <c r="BC327" s="146">
        <f>IF(AZ327=3,G327,0)</f>
        <v>0</v>
      </c>
      <c r="BD327" s="146">
        <f>IF(AZ327=4,G327,0)</f>
        <v>0</v>
      </c>
      <c r="BE327" s="146">
        <f>IF(AZ327=5,G327,0)</f>
        <v>0</v>
      </c>
      <c r="CA327" s="177">
        <v>12</v>
      </c>
      <c r="CB327" s="177">
        <v>1</v>
      </c>
      <c r="CZ327" s="146">
        <v>0</v>
      </c>
    </row>
    <row r="328" spans="1:104" x14ac:dyDescent="0.2">
      <c r="A328" s="178"/>
      <c r="B328" s="180"/>
      <c r="C328" s="226" t="s">
        <v>539</v>
      </c>
      <c r="D328" s="227"/>
      <c r="E328" s="181">
        <v>7.4516999999999998</v>
      </c>
      <c r="F328" s="182"/>
      <c r="G328" s="183"/>
      <c r="M328" s="179" t="s">
        <v>539</v>
      </c>
      <c r="O328" s="170"/>
    </row>
    <row r="329" spans="1:104" x14ac:dyDescent="0.2">
      <c r="A329" s="171">
        <v>142</v>
      </c>
      <c r="B329" s="172" t="s">
        <v>540</v>
      </c>
      <c r="C329" s="173" t="s">
        <v>541</v>
      </c>
      <c r="D329" s="174" t="s">
        <v>85</v>
      </c>
      <c r="E329" s="175">
        <v>0.95940000000000003</v>
      </c>
      <c r="F329" s="175">
        <v>0</v>
      </c>
      <c r="G329" s="176">
        <f>E329*F329</f>
        <v>0</v>
      </c>
      <c r="O329" s="170">
        <v>2</v>
      </c>
      <c r="AA329" s="146">
        <v>12</v>
      </c>
      <c r="AB329" s="146">
        <v>1</v>
      </c>
      <c r="AC329" s="146">
        <v>118</v>
      </c>
      <c r="AZ329" s="146">
        <v>2</v>
      </c>
      <c r="BA329" s="146">
        <f>IF(AZ329=1,G329,0)</f>
        <v>0</v>
      </c>
      <c r="BB329" s="146">
        <f>IF(AZ329=2,G329,0)</f>
        <v>0</v>
      </c>
      <c r="BC329" s="146">
        <f>IF(AZ329=3,G329,0)</f>
        <v>0</v>
      </c>
      <c r="BD329" s="146">
        <f>IF(AZ329=4,G329,0)</f>
        <v>0</v>
      </c>
      <c r="BE329" s="146">
        <f>IF(AZ329=5,G329,0)</f>
        <v>0</v>
      </c>
      <c r="CA329" s="177">
        <v>12</v>
      </c>
      <c r="CB329" s="177">
        <v>1</v>
      </c>
      <c r="CZ329" s="146">
        <v>0</v>
      </c>
    </row>
    <row r="330" spans="1:104" x14ac:dyDescent="0.2">
      <c r="A330" s="178"/>
      <c r="B330" s="180"/>
      <c r="C330" s="226" t="s">
        <v>542</v>
      </c>
      <c r="D330" s="227"/>
      <c r="E330" s="181">
        <v>0.95940000000000003</v>
      </c>
      <c r="F330" s="182"/>
      <c r="G330" s="183"/>
      <c r="M330" s="179" t="s">
        <v>542</v>
      </c>
      <c r="O330" s="170"/>
    </row>
    <row r="331" spans="1:104" x14ac:dyDescent="0.2">
      <c r="A331" s="171">
        <v>143</v>
      </c>
      <c r="B331" s="172" t="s">
        <v>543</v>
      </c>
      <c r="C331" s="173" t="s">
        <v>544</v>
      </c>
      <c r="D331" s="174" t="s">
        <v>61</v>
      </c>
      <c r="E331" s="175"/>
      <c r="F331" s="175">
        <v>0</v>
      </c>
      <c r="G331" s="176">
        <f>E331*F331</f>
        <v>0</v>
      </c>
      <c r="O331" s="170">
        <v>2</v>
      </c>
      <c r="AA331" s="146">
        <v>7</v>
      </c>
      <c r="AB331" s="146">
        <v>1002</v>
      </c>
      <c r="AC331" s="146">
        <v>5</v>
      </c>
      <c r="AZ331" s="146">
        <v>2</v>
      </c>
      <c r="BA331" s="146">
        <f>IF(AZ331=1,G331,0)</f>
        <v>0</v>
      </c>
      <c r="BB331" s="146">
        <f>IF(AZ331=2,G331,0)</f>
        <v>0</v>
      </c>
      <c r="BC331" s="146">
        <f>IF(AZ331=3,G331,0)</f>
        <v>0</v>
      </c>
      <c r="BD331" s="146">
        <f>IF(AZ331=4,G331,0)</f>
        <v>0</v>
      </c>
      <c r="BE331" s="146">
        <f>IF(AZ331=5,G331,0)</f>
        <v>0</v>
      </c>
      <c r="CA331" s="177">
        <v>7</v>
      </c>
      <c r="CB331" s="177">
        <v>1002</v>
      </c>
      <c r="CZ331" s="146">
        <v>0</v>
      </c>
    </row>
    <row r="332" spans="1:104" x14ac:dyDescent="0.2">
      <c r="A332" s="184"/>
      <c r="B332" s="185" t="s">
        <v>76</v>
      </c>
      <c r="C332" s="186" t="str">
        <f>CONCATENATE(B288," ",C288)</f>
        <v>762 Konstrukce tesařské</v>
      </c>
      <c r="D332" s="187"/>
      <c r="E332" s="188"/>
      <c r="F332" s="189"/>
      <c r="G332" s="190">
        <f>SUM(G288:G331)</f>
        <v>0</v>
      </c>
      <c r="O332" s="170">
        <v>4</v>
      </c>
      <c r="BA332" s="191">
        <f>SUM(BA288:BA331)</f>
        <v>0</v>
      </c>
      <c r="BB332" s="191">
        <f>SUM(BB288:BB331)</f>
        <v>0</v>
      </c>
      <c r="BC332" s="191">
        <f>SUM(BC288:BC331)</f>
        <v>0</v>
      </c>
      <c r="BD332" s="191">
        <f>SUM(BD288:BD331)</f>
        <v>0</v>
      </c>
      <c r="BE332" s="191">
        <f>SUM(BE288:BE331)</f>
        <v>0</v>
      </c>
    </row>
    <row r="333" spans="1:104" x14ac:dyDescent="0.2">
      <c r="A333" s="163" t="s">
        <v>72</v>
      </c>
      <c r="B333" s="164" t="s">
        <v>545</v>
      </c>
      <c r="C333" s="165" t="s">
        <v>546</v>
      </c>
      <c r="D333" s="166"/>
      <c r="E333" s="167"/>
      <c r="F333" s="167"/>
      <c r="G333" s="168"/>
      <c r="H333" s="169"/>
      <c r="I333" s="169"/>
      <c r="O333" s="170">
        <v>1</v>
      </c>
    </row>
    <row r="334" spans="1:104" x14ac:dyDescent="0.2">
      <c r="A334" s="171">
        <v>144</v>
      </c>
      <c r="B334" s="172" t="s">
        <v>547</v>
      </c>
      <c r="C334" s="173" t="s">
        <v>548</v>
      </c>
      <c r="D334" s="174" t="s">
        <v>125</v>
      </c>
      <c r="E334" s="175">
        <v>117.85</v>
      </c>
      <c r="F334" s="175">
        <v>0</v>
      </c>
      <c r="G334" s="176">
        <f>E334*F334</f>
        <v>0</v>
      </c>
      <c r="O334" s="170">
        <v>2</v>
      </c>
      <c r="AA334" s="146">
        <v>1</v>
      </c>
      <c r="AB334" s="146">
        <v>0</v>
      </c>
      <c r="AC334" s="146">
        <v>0</v>
      </c>
      <c r="AZ334" s="146">
        <v>2</v>
      </c>
      <c r="BA334" s="146">
        <f>IF(AZ334=1,G334,0)</f>
        <v>0</v>
      </c>
      <c r="BB334" s="146">
        <f>IF(AZ334=2,G334,0)</f>
        <v>0</v>
      </c>
      <c r="BC334" s="146">
        <f>IF(AZ334=3,G334,0)</f>
        <v>0</v>
      </c>
      <c r="BD334" s="146">
        <f>IF(AZ334=4,G334,0)</f>
        <v>0</v>
      </c>
      <c r="BE334" s="146">
        <f>IF(AZ334=5,G334,0)</f>
        <v>0</v>
      </c>
      <c r="CA334" s="177">
        <v>1</v>
      </c>
      <c r="CB334" s="177">
        <v>0</v>
      </c>
      <c r="CZ334" s="146">
        <v>5.4299999999999999E-3</v>
      </c>
    </row>
    <row r="335" spans="1:104" x14ac:dyDescent="0.2">
      <c r="A335" s="178"/>
      <c r="B335" s="180"/>
      <c r="C335" s="226" t="s">
        <v>516</v>
      </c>
      <c r="D335" s="227"/>
      <c r="E335" s="181">
        <v>110.05</v>
      </c>
      <c r="F335" s="182"/>
      <c r="G335" s="183"/>
      <c r="M335" s="179" t="s">
        <v>516</v>
      </c>
      <c r="O335" s="170"/>
    </row>
    <row r="336" spans="1:104" x14ac:dyDescent="0.2">
      <c r="A336" s="178"/>
      <c r="B336" s="180"/>
      <c r="C336" s="226" t="s">
        <v>513</v>
      </c>
      <c r="D336" s="227"/>
      <c r="E336" s="181">
        <v>7.8</v>
      </c>
      <c r="F336" s="182"/>
      <c r="G336" s="183"/>
      <c r="M336" s="179" t="s">
        <v>513</v>
      </c>
      <c r="O336" s="170"/>
    </row>
    <row r="337" spans="1:104" x14ac:dyDescent="0.2">
      <c r="A337" s="171">
        <v>145</v>
      </c>
      <c r="B337" s="172" t="s">
        <v>549</v>
      </c>
      <c r="C337" s="173" t="s">
        <v>550</v>
      </c>
      <c r="D337" s="174" t="s">
        <v>132</v>
      </c>
      <c r="E337" s="175">
        <v>2</v>
      </c>
      <c r="F337" s="175">
        <v>0</v>
      </c>
      <c r="G337" s="176">
        <f>E337*F337</f>
        <v>0</v>
      </c>
      <c r="O337" s="170">
        <v>2</v>
      </c>
      <c r="AA337" s="146">
        <v>1</v>
      </c>
      <c r="AB337" s="146">
        <v>7</v>
      </c>
      <c r="AC337" s="146">
        <v>7</v>
      </c>
      <c r="AZ337" s="146">
        <v>2</v>
      </c>
      <c r="BA337" s="146">
        <f>IF(AZ337=1,G337,0)</f>
        <v>0</v>
      </c>
      <c r="BB337" s="146">
        <f>IF(AZ337=2,G337,0)</f>
        <v>0</v>
      </c>
      <c r="BC337" s="146">
        <f>IF(AZ337=3,G337,0)</f>
        <v>0</v>
      </c>
      <c r="BD337" s="146">
        <f>IF(AZ337=4,G337,0)</f>
        <v>0</v>
      </c>
      <c r="BE337" s="146">
        <f>IF(AZ337=5,G337,0)</f>
        <v>0</v>
      </c>
      <c r="CA337" s="177">
        <v>1</v>
      </c>
      <c r="CB337" s="177">
        <v>7</v>
      </c>
      <c r="CZ337" s="146">
        <v>2.32E-3</v>
      </c>
    </row>
    <row r="338" spans="1:104" x14ac:dyDescent="0.2">
      <c r="A338" s="171">
        <v>146</v>
      </c>
      <c r="B338" s="172" t="s">
        <v>551</v>
      </c>
      <c r="C338" s="173" t="s">
        <v>552</v>
      </c>
      <c r="D338" s="174" t="s">
        <v>172</v>
      </c>
      <c r="E338" s="175">
        <v>9.6</v>
      </c>
      <c r="F338" s="175">
        <v>0</v>
      </c>
      <c r="G338" s="176">
        <f>E338*F338</f>
        <v>0</v>
      </c>
      <c r="O338" s="170">
        <v>2</v>
      </c>
      <c r="AA338" s="146">
        <v>1</v>
      </c>
      <c r="AB338" s="146">
        <v>7</v>
      </c>
      <c r="AC338" s="146">
        <v>7</v>
      </c>
      <c r="AZ338" s="146">
        <v>2</v>
      </c>
      <c r="BA338" s="146">
        <f>IF(AZ338=1,G338,0)</f>
        <v>0</v>
      </c>
      <c r="BB338" s="146">
        <f>IF(AZ338=2,G338,0)</f>
        <v>0</v>
      </c>
      <c r="BC338" s="146">
        <f>IF(AZ338=3,G338,0)</f>
        <v>0</v>
      </c>
      <c r="BD338" s="146">
        <f>IF(AZ338=4,G338,0)</f>
        <v>0</v>
      </c>
      <c r="BE338" s="146">
        <f>IF(AZ338=5,G338,0)</f>
        <v>0</v>
      </c>
      <c r="CA338" s="177">
        <v>1</v>
      </c>
      <c r="CB338" s="177">
        <v>7</v>
      </c>
      <c r="CZ338" s="146">
        <v>1.2999999999999999E-4</v>
      </c>
    </row>
    <row r="339" spans="1:104" x14ac:dyDescent="0.2">
      <c r="A339" s="178"/>
      <c r="B339" s="180"/>
      <c r="C339" s="226" t="s">
        <v>553</v>
      </c>
      <c r="D339" s="227"/>
      <c r="E339" s="181">
        <v>9.6</v>
      </c>
      <c r="F339" s="182"/>
      <c r="G339" s="183"/>
      <c r="M339" s="179" t="s">
        <v>553</v>
      </c>
      <c r="O339" s="170"/>
    </row>
    <row r="340" spans="1:104" x14ac:dyDescent="0.2">
      <c r="A340" s="171">
        <v>147</v>
      </c>
      <c r="B340" s="172" t="s">
        <v>554</v>
      </c>
      <c r="C340" s="173" t="s">
        <v>555</v>
      </c>
      <c r="D340" s="174" t="s">
        <v>172</v>
      </c>
      <c r="E340" s="175">
        <v>15.6</v>
      </c>
      <c r="F340" s="175">
        <v>0</v>
      </c>
      <c r="G340" s="176">
        <f>E340*F340</f>
        <v>0</v>
      </c>
      <c r="O340" s="170">
        <v>2</v>
      </c>
      <c r="AA340" s="146">
        <v>1</v>
      </c>
      <c r="AB340" s="146">
        <v>7</v>
      </c>
      <c r="AC340" s="146">
        <v>7</v>
      </c>
      <c r="AZ340" s="146">
        <v>2</v>
      </c>
      <c r="BA340" s="146">
        <f>IF(AZ340=1,G340,0)</f>
        <v>0</v>
      </c>
      <c r="BB340" s="146">
        <f>IF(AZ340=2,G340,0)</f>
        <v>0</v>
      </c>
      <c r="BC340" s="146">
        <f>IF(AZ340=3,G340,0)</f>
        <v>0</v>
      </c>
      <c r="BD340" s="146">
        <f>IF(AZ340=4,G340,0)</f>
        <v>0</v>
      </c>
      <c r="BE340" s="146">
        <f>IF(AZ340=5,G340,0)</f>
        <v>0</v>
      </c>
      <c r="CA340" s="177">
        <v>1</v>
      </c>
      <c r="CB340" s="177">
        <v>7</v>
      </c>
      <c r="CZ340" s="146">
        <v>1.2999999999999999E-4</v>
      </c>
    </row>
    <row r="341" spans="1:104" x14ac:dyDescent="0.2">
      <c r="A341" s="178"/>
      <c r="B341" s="180"/>
      <c r="C341" s="226" t="s">
        <v>556</v>
      </c>
      <c r="D341" s="227"/>
      <c r="E341" s="181">
        <v>15.6</v>
      </c>
      <c r="F341" s="182"/>
      <c r="G341" s="183"/>
      <c r="M341" s="179" t="s">
        <v>556</v>
      </c>
      <c r="O341" s="170"/>
    </row>
    <row r="342" spans="1:104" x14ac:dyDescent="0.2">
      <c r="A342" s="171">
        <v>148</v>
      </c>
      <c r="B342" s="172" t="s">
        <v>557</v>
      </c>
      <c r="C342" s="173" t="s">
        <v>558</v>
      </c>
      <c r="D342" s="174" t="s">
        <v>172</v>
      </c>
      <c r="E342" s="175">
        <v>8.25</v>
      </c>
      <c r="F342" s="175">
        <v>0</v>
      </c>
      <c r="G342" s="176">
        <f>E342*F342</f>
        <v>0</v>
      </c>
      <c r="O342" s="170">
        <v>2</v>
      </c>
      <c r="AA342" s="146">
        <v>1</v>
      </c>
      <c r="AB342" s="146">
        <v>7</v>
      </c>
      <c r="AC342" s="146">
        <v>7</v>
      </c>
      <c r="AZ342" s="146">
        <v>2</v>
      </c>
      <c r="BA342" s="146">
        <f>IF(AZ342=1,G342,0)</f>
        <v>0</v>
      </c>
      <c r="BB342" s="146">
        <f>IF(AZ342=2,G342,0)</f>
        <v>0</v>
      </c>
      <c r="BC342" s="146">
        <f>IF(AZ342=3,G342,0)</f>
        <v>0</v>
      </c>
      <c r="BD342" s="146">
        <f>IF(AZ342=4,G342,0)</f>
        <v>0</v>
      </c>
      <c r="BE342" s="146">
        <f>IF(AZ342=5,G342,0)</f>
        <v>0</v>
      </c>
      <c r="CA342" s="177">
        <v>1</v>
      </c>
      <c r="CB342" s="177">
        <v>7</v>
      </c>
      <c r="CZ342" s="146">
        <v>2.81E-3</v>
      </c>
    </row>
    <row r="343" spans="1:104" x14ac:dyDescent="0.2">
      <c r="A343" s="178"/>
      <c r="B343" s="180"/>
      <c r="C343" s="226" t="s">
        <v>559</v>
      </c>
      <c r="D343" s="227"/>
      <c r="E343" s="181">
        <v>8.25</v>
      </c>
      <c r="F343" s="182"/>
      <c r="G343" s="183"/>
      <c r="M343" s="179" t="s">
        <v>559</v>
      </c>
      <c r="O343" s="170"/>
    </row>
    <row r="344" spans="1:104" x14ac:dyDescent="0.2">
      <c r="A344" s="171">
        <v>149</v>
      </c>
      <c r="B344" s="172" t="s">
        <v>560</v>
      </c>
      <c r="C344" s="173" t="s">
        <v>561</v>
      </c>
      <c r="D344" s="174" t="s">
        <v>132</v>
      </c>
      <c r="E344" s="175">
        <v>8.25</v>
      </c>
      <c r="F344" s="175">
        <v>0</v>
      </c>
      <c r="G344" s="176">
        <f>E344*F344</f>
        <v>0</v>
      </c>
      <c r="O344" s="170">
        <v>2</v>
      </c>
      <c r="AA344" s="146">
        <v>1</v>
      </c>
      <c r="AB344" s="146">
        <v>7</v>
      </c>
      <c r="AC344" s="146">
        <v>7</v>
      </c>
      <c r="AZ344" s="146">
        <v>2</v>
      </c>
      <c r="BA344" s="146">
        <f>IF(AZ344=1,G344,0)</f>
        <v>0</v>
      </c>
      <c r="BB344" s="146">
        <f>IF(AZ344=2,G344,0)</f>
        <v>0</v>
      </c>
      <c r="BC344" s="146">
        <f>IF(AZ344=3,G344,0)</f>
        <v>0</v>
      </c>
      <c r="BD344" s="146">
        <f>IF(AZ344=4,G344,0)</f>
        <v>0</v>
      </c>
      <c r="BE344" s="146">
        <f>IF(AZ344=5,G344,0)</f>
        <v>0</v>
      </c>
      <c r="CA344" s="177">
        <v>1</v>
      </c>
      <c r="CB344" s="177">
        <v>7</v>
      </c>
      <c r="CZ344" s="146">
        <v>9.5E-4</v>
      </c>
    </row>
    <row r="345" spans="1:104" x14ac:dyDescent="0.2">
      <c r="A345" s="171">
        <v>150</v>
      </c>
      <c r="B345" s="172" t="s">
        <v>562</v>
      </c>
      <c r="C345" s="173" t="s">
        <v>563</v>
      </c>
      <c r="D345" s="174" t="s">
        <v>172</v>
      </c>
      <c r="E345" s="175">
        <v>8.25</v>
      </c>
      <c r="F345" s="175">
        <v>0</v>
      </c>
      <c r="G345" s="176">
        <f>E345*F345</f>
        <v>0</v>
      </c>
      <c r="O345" s="170">
        <v>2</v>
      </c>
      <c r="AA345" s="146">
        <v>1</v>
      </c>
      <c r="AB345" s="146">
        <v>7</v>
      </c>
      <c r="AC345" s="146">
        <v>7</v>
      </c>
      <c r="AZ345" s="146">
        <v>2</v>
      </c>
      <c r="BA345" s="146">
        <f>IF(AZ345=1,G345,0)</f>
        <v>0</v>
      </c>
      <c r="BB345" s="146">
        <f>IF(AZ345=2,G345,0)</f>
        <v>0</v>
      </c>
      <c r="BC345" s="146">
        <f>IF(AZ345=3,G345,0)</f>
        <v>0</v>
      </c>
      <c r="BD345" s="146">
        <f>IF(AZ345=4,G345,0)</f>
        <v>0</v>
      </c>
      <c r="BE345" s="146">
        <f>IF(AZ345=5,G345,0)</f>
        <v>0</v>
      </c>
      <c r="CA345" s="177">
        <v>1</v>
      </c>
      <c r="CB345" s="177">
        <v>7</v>
      </c>
      <c r="CZ345" s="146">
        <v>1.4E-3</v>
      </c>
    </row>
    <row r="346" spans="1:104" x14ac:dyDescent="0.2">
      <c r="A346" s="171">
        <v>151</v>
      </c>
      <c r="B346" s="172" t="s">
        <v>564</v>
      </c>
      <c r="C346" s="173" t="s">
        <v>565</v>
      </c>
      <c r="D346" s="174" t="s">
        <v>172</v>
      </c>
      <c r="E346" s="175">
        <v>12.5</v>
      </c>
      <c r="F346" s="175">
        <v>0</v>
      </c>
      <c r="G346" s="176">
        <f>E346*F346</f>
        <v>0</v>
      </c>
      <c r="O346" s="170">
        <v>2</v>
      </c>
      <c r="AA346" s="146">
        <v>1</v>
      </c>
      <c r="AB346" s="146">
        <v>7</v>
      </c>
      <c r="AC346" s="146">
        <v>7</v>
      </c>
      <c r="AZ346" s="146">
        <v>2</v>
      </c>
      <c r="BA346" s="146">
        <f>IF(AZ346=1,G346,0)</f>
        <v>0</v>
      </c>
      <c r="BB346" s="146">
        <f>IF(AZ346=2,G346,0)</f>
        <v>0</v>
      </c>
      <c r="BC346" s="146">
        <f>IF(AZ346=3,G346,0)</f>
        <v>0</v>
      </c>
      <c r="BD346" s="146">
        <f>IF(AZ346=4,G346,0)</f>
        <v>0</v>
      </c>
      <c r="BE346" s="146">
        <f>IF(AZ346=5,G346,0)</f>
        <v>0</v>
      </c>
      <c r="CA346" s="177">
        <v>1</v>
      </c>
      <c r="CB346" s="177">
        <v>7</v>
      </c>
      <c r="CZ346" s="146">
        <v>2.7299999999999998E-3</v>
      </c>
    </row>
    <row r="347" spans="1:104" x14ac:dyDescent="0.2">
      <c r="A347" s="178"/>
      <c r="B347" s="180"/>
      <c r="C347" s="226" t="s">
        <v>566</v>
      </c>
      <c r="D347" s="227"/>
      <c r="E347" s="181">
        <v>12.5</v>
      </c>
      <c r="F347" s="182"/>
      <c r="G347" s="183"/>
      <c r="M347" s="179" t="s">
        <v>566</v>
      </c>
      <c r="O347" s="170"/>
    </row>
    <row r="348" spans="1:104" x14ac:dyDescent="0.2">
      <c r="A348" s="171">
        <v>152</v>
      </c>
      <c r="B348" s="172" t="s">
        <v>567</v>
      </c>
      <c r="C348" s="173" t="s">
        <v>568</v>
      </c>
      <c r="D348" s="174" t="s">
        <v>172</v>
      </c>
      <c r="E348" s="175">
        <v>15.6</v>
      </c>
      <c r="F348" s="175">
        <v>0</v>
      </c>
      <c r="G348" s="176">
        <f>E348*F348</f>
        <v>0</v>
      </c>
      <c r="O348" s="170">
        <v>2</v>
      </c>
      <c r="AA348" s="146">
        <v>1</v>
      </c>
      <c r="AB348" s="146">
        <v>7</v>
      </c>
      <c r="AC348" s="146">
        <v>7</v>
      </c>
      <c r="AZ348" s="146">
        <v>2</v>
      </c>
      <c r="BA348" s="146">
        <f>IF(AZ348=1,G348,0)</f>
        <v>0</v>
      </c>
      <c r="BB348" s="146">
        <f>IF(AZ348=2,G348,0)</f>
        <v>0</v>
      </c>
      <c r="BC348" s="146">
        <f>IF(AZ348=3,G348,0)</f>
        <v>0</v>
      </c>
      <c r="BD348" s="146">
        <f>IF(AZ348=4,G348,0)</f>
        <v>0</v>
      </c>
      <c r="BE348" s="146">
        <f>IF(AZ348=5,G348,0)</f>
        <v>0</v>
      </c>
      <c r="CA348" s="177">
        <v>1</v>
      </c>
      <c r="CB348" s="177">
        <v>7</v>
      </c>
      <c r="CZ348" s="146">
        <v>4.1200000000000004E-3</v>
      </c>
    </row>
    <row r="349" spans="1:104" x14ac:dyDescent="0.2">
      <c r="A349" s="178"/>
      <c r="B349" s="180"/>
      <c r="C349" s="226" t="s">
        <v>556</v>
      </c>
      <c r="D349" s="227"/>
      <c r="E349" s="181">
        <v>15.6</v>
      </c>
      <c r="F349" s="182"/>
      <c r="G349" s="183"/>
      <c r="M349" s="179" t="s">
        <v>556</v>
      </c>
      <c r="O349" s="170"/>
    </row>
    <row r="350" spans="1:104" x14ac:dyDescent="0.2">
      <c r="A350" s="171">
        <v>153</v>
      </c>
      <c r="B350" s="172" t="s">
        <v>569</v>
      </c>
      <c r="C350" s="173" t="s">
        <v>570</v>
      </c>
      <c r="D350" s="174" t="s">
        <v>61</v>
      </c>
      <c r="E350" s="175"/>
      <c r="F350" s="175">
        <v>0</v>
      </c>
      <c r="G350" s="176">
        <f>E350*F350</f>
        <v>0</v>
      </c>
      <c r="O350" s="170">
        <v>2</v>
      </c>
      <c r="AA350" s="146">
        <v>7</v>
      </c>
      <c r="AB350" s="146">
        <v>1002</v>
      </c>
      <c r="AC350" s="146">
        <v>5</v>
      </c>
      <c r="AZ350" s="146">
        <v>2</v>
      </c>
      <c r="BA350" s="146">
        <f>IF(AZ350=1,G350,0)</f>
        <v>0</v>
      </c>
      <c r="BB350" s="146">
        <f>IF(AZ350=2,G350,0)</f>
        <v>0</v>
      </c>
      <c r="BC350" s="146">
        <f>IF(AZ350=3,G350,0)</f>
        <v>0</v>
      </c>
      <c r="BD350" s="146">
        <f>IF(AZ350=4,G350,0)</f>
        <v>0</v>
      </c>
      <c r="BE350" s="146">
        <f>IF(AZ350=5,G350,0)</f>
        <v>0</v>
      </c>
      <c r="CA350" s="177">
        <v>7</v>
      </c>
      <c r="CB350" s="177">
        <v>1002</v>
      </c>
      <c r="CZ350" s="146">
        <v>0</v>
      </c>
    </row>
    <row r="351" spans="1:104" x14ac:dyDescent="0.2">
      <c r="A351" s="184"/>
      <c r="B351" s="185" t="s">
        <v>76</v>
      </c>
      <c r="C351" s="186" t="str">
        <f>CONCATENATE(B333," ",C333)</f>
        <v>764 Konstrukce klempířské</v>
      </c>
      <c r="D351" s="187"/>
      <c r="E351" s="188"/>
      <c r="F351" s="189"/>
      <c r="G351" s="190">
        <f>SUM(G333:G350)</f>
        <v>0</v>
      </c>
      <c r="O351" s="170">
        <v>4</v>
      </c>
      <c r="BA351" s="191">
        <f>SUM(BA333:BA350)</f>
        <v>0</v>
      </c>
      <c r="BB351" s="191">
        <f>SUM(BB333:BB350)</f>
        <v>0</v>
      </c>
      <c r="BC351" s="191">
        <f>SUM(BC333:BC350)</f>
        <v>0</v>
      </c>
      <c r="BD351" s="191">
        <f>SUM(BD333:BD350)</f>
        <v>0</v>
      </c>
      <c r="BE351" s="191">
        <f>SUM(BE333:BE350)</f>
        <v>0</v>
      </c>
    </row>
    <row r="352" spans="1:104" x14ac:dyDescent="0.2">
      <c r="A352" s="163" t="s">
        <v>72</v>
      </c>
      <c r="B352" s="164" t="s">
        <v>571</v>
      </c>
      <c r="C352" s="165" t="s">
        <v>572</v>
      </c>
      <c r="D352" s="166"/>
      <c r="E352" s="167"/>
      <c r="F352" s="167"/>
      <c r="G352" s="168"/>
      <c r="H352" s="169"/>
      <c r="I352" s="169"/>
      <c r="O352" s="170">
        <v>1</v>
      </c>
    </row>
    <row r="353" spans="1:104" x14ac:dyDescent="0.2">
      <c r="A353" s="171">
        <v>154</v>
      </c>
      <c r="B353" s="172" t="s">
        <v>573</v>
      </c>
      <c r="C353" s="173" t="s">
        <v>574</v>
      </c>
      <c r="D353" s="174" t="s">
        <v>132</v>
      </c>
      <c r="E353" s="175">
        <v>7</v>
      </c>
      <c r="F353" s="175">
        <v>0</v>
      </c>
      <c r="G353" s="176">
        <f>E353*F353</f>
        <v>0</v>
      </c>
      <c r="O353" s="170">
        <v>2</v>
      </c>
      <c r="AA353" s="146">
        <v>1</v>
      </c>
      <c r="AB353" s="146">
        <v>7</v>
      </c>
      <c r="AC353" s="146">
        <v>7</v>
      </c>
      <c r="AZ353" s="146">
        <v>2</v>
      </c>
      <c r="BA353" s="146">
        <f>IF(AZ353=1,G353,0)</f>
        <v>0</v>
      </c>
      <c r="BB353" s="146">
        <f>IF(AZ353=2,G353,0)</f>
        <v>0</v>
      </c>
      <c r="BC353" s="146">
        <f>IF(AZ353=3,G353,0)</f>
        <v>0</v>
      </c>
      <c r="BD353" s="146">
        <f>IF(AZ353=4,G353,0)</f>
        <v>0</v>
      </c>
      <c r="BE353" s="146">
        <f>IF(AZ353=5,G353,0)</f>
        <v>0</v>
      </c>
      <c r="CA353" s="177">
        <v>1</v>
      </c>
      <c r="CB353" s="177">
        <v>7</v>
      </c>
      <c r="CZ353" s="146">
        <v>0</v>
      </c>
    </row>
    <row r="354" spans="1:104" x14ac:dyDescent="0.2">
      <c r="A354" s="178"/>
      <c r="B354" s="180"/>
      <c r="C354" s="226" t="s">
        <v>575</v>
      </c>
      <c r="D354" s="227"/>
      <c r="E354" s="181">
        <v>4</v>
      </c>
      <c r="F354" s="182"/>
      <c r="G354" s="183"/>
      <c r="M354" s="205">
        <v>2.9194444444444443</v>
      </c>
      <c r="O354" s="170"/>
    </row>
    <row r="355" spans="1:104" x14ac:dyDescent="0.2">
      <c r="A355" s="178"/>
      <c r="B355" s="180"/>
      <c r="C355" s="226" t="s">
        <v>576</v>
      </c>
      <c r="D355" s="227"/>
      <c r="E355" s="181">
        <v>3</v>
      </c>
      <c r="F355" s="182"/>
      <c r="G355" s="183"/>
      <c r="M355" s="205">
        <v>3.3354166666666667</v>
      </c>
      <c r="O355" s="170"/>
    </row>
    <row r="356" spans="1:104" x14ac:dyDescent="0.2">
      <c r="A356" s="171">
        <v>155</v>
      </c>
      <c r="B356" s="172" t="s">
        <v>577</v>
      </c>
      <c r="C356" s="173" t="s">
        <v>578</v>
      </c>
      <c r="D356" s="174" t="s">
        <v>132</v>
      </c>
      <c r="E356" s="175">
        <v>1</v>
      </c>
      <c r="F356" s="175">
        <v>0</v>
      </c>
      <c r="G356" s="176">
        <f>E356*F356</f>
        <v>0</v>
      </c>
      <c r="O356" s="170">
        <v>2</v>
      </c>
      <c r="AA356" s="146">
        <v>1</v>
      </c>
      <c r="AB356" s="146">
        <v>7</v>
      </c>
      <c r="AC356" s="146">
        <v>7</v>
      </c>
      <c r="AZ356" s="146">
        <v>2</v>
      </c>
      <c r="BA356" s="146">
        <f>IF(AZ356=1,G356,0)</f>
        <v>0</v>
      </c>
      <c r="BB356" s="146">
        <f>IF(AZ356=2,G356,0)</f>
        <v>0</v>
      </c>
      <c r="BC356" s="146">
        <f>IF(AZ356=3,G356,0)</f>
        <v>0</v>
      </c>
      <c r="BD356" s="146">
        <f>IF(AZ356=4,G356,0)</f>
        <v>0</v>
      </c>
      <c r="BE356" s="146">
        <f>IF(AZ356=5,G356,0)</f>
        <v>0</v>
      </c>
      <c r="CA356" s="177">
        <v>1</v>
      </c>
      <c r="CB356" s="177">
        <v>7</v>
      </c>
      <c r="CZ356" s="146">
        <v>0</v>
      </c>
    </row>
    <row r="357" spans="1:104" x14ac:dyDescent="0.2">
      <c r="A357" s="178"/>
      <c r="B357" s="180"/>
      <c r="C357" s="226" t="s">
        <v>73</v>
      </c>
      <c r="D357" s="227"/>
      <c r="E357" s="181">
        <v>1</v>
      </c>
      <c r="F357" s="182"/>
      <c r="G357" s="183"/>
      <c r="M357" s="179">
        <v>1</v>
      </c>
      <c r="O357" s="170"/>
    </row>
    <row r="358" spans="1:104" x14ac:dyDescent="0.2">
      <c r="A358" s="171">
        <v>156</v>
      </c>
      <c r="B358" s="172" t="s">
        <v>579</v>
      </c>
      <c r="C358" s="173" t="s">
        <v>580</v>
      </c>
      <c r="D358" s="174" t="s">
        <v>132</v>
      </c>
      <c r="E358" s="175">
        <v>1</v>
      </c>
      <c r="F358" s="175">
        <v>0</v>
      </c>
      <c r="G358" s="176">
        <f>E358*F358</f>
        <v>0</v>
      </c>
      <c r="O358" s="170">
        <v>2</v>
      </c>
      <c r="AA358" s="146">
        <v>1</v>
      </c>
      <c r="AB358" s="146">
        <v>7</v>
      </c>
      <c r="AC358" s="146">
        <v>7</v>
      </c>
      <c r="AZ358" s="146">
        <v>2</v>
      </c>
      <c r="BA358" s="146">
        <f>IF(AZ358=1,G358,0)</f>
        <v>0</v>
      </c>
      <c r="BB358" s="146">
        <f>IF(AZ358=2,G358,0)</f>
        <v>0</v>
      </c>
      <c r="BC358" s="146">
        <f>IF(AZ358=3,G358,0)</f>
        <v>0</v>
      </c>
      <c r="BD358" s="146">
        <f>IF(AZ358=4,G358,0)</f>
        <v>0</v>
      </c>
      <c r="BE358" s="146">
        <f>IF(AZ358=5,G358,0)</f>
        <v>0</v>
      </c>
      <c r="CA358" s="177">
        <v>1</v>
      </c>
      <c r="CB358" s="177">
        <v>7</v>
      </c>
      <c r="CZ358" s="146">
        <v>0</v>
      </c>
    </row>
    <row r="359" spans="1:104" x14ac:dyDescent="0.2">
      <c r="A359" s="171">
        <v>157</v>
      </c>
      <c r="B359" s="172" t="s">
        <v>581</v>
      </c>
      <c r="C359" s="173" t="s">
        <v>582</v>
      </c>
      <c r="D359" s="174" t="s">
        <v>132</v>
      </c>
      <c r="E359" s="175">
        <v>1</v>
      </c>
      <c r="F359" s="175">
        <v>0</v>
      </c>
      <c r="G359" s="176">
        <f>E359*F359</f>
        <v>0</v>
      </c>
      <c r="O359" s="170">
        <v>2</v>
      </c>
      <c r="AA359" s="146">
        <v>1</v>
      </c>
      <c r="AB359" s="146">
        <v>7</v>
      </c>
      <c r="AC359" s="146">
        <v>7</v>
      </c>
      <c r="AZ359" s="146">
        <v>2</v>
      </c>
      <c r="BA359" s="146">
        <f>IF(AZ359=1,G359,0)</f>
        <v>0</v>
      </c>
      <c r="BB359" s="146">
        <f>IF(AZ359=2,G359,0)</f>
        <v>0</v>
      </c>
      <c r="BC359" s="146">
        <f>IF(AZ359=3,G359,0)</f>
        <v>0</v>
      </c>
      <c r="BD359" s="146">
        <f>IF(AZ359=4,G359,0)</f>
        <v>0</v>
      </c>
      <c r="BE359" s="146">
        <f>IF(AZ359=5,G359,0)</f>
        <v>0</v>
      </c>
      <c r="CA359" s="177">
        <v>1</v>
      </c>
      <c r="CB359" s="177">
        <v>7</v>
      </c>
      <c r="CZ359" s="146">
        <v>0</v>
      </c>
    </row>
    <row r="360" spans="1:104" x14ac:dyDescent="0.2">
      <c r="A360" s="171">
        <v>158</v>
      </c>
      <c r="B360" s="172" t="s">
        <v>583</v>
      </c>
      <c r="C360" s="173" t="s">
        <v>584</v>
      </c>
      <c r="D360" s="174" t="s">
        <v>125</v>
      </c>
      <c r="E360" s="175">
        <v>13.32</v>
      </c>
      <c r="F360" s="175">
        <v>0</v>
      </c>
      <c r="G360" s="176">
        <f>E360*F360</f>
        <v>0</v>
      </c>
      <c r="O360" s="170">
        <v>2</v>
      </c>
      <c r="AA360" s="146">
        <v>12</v>
      </c>
      <c r="AB360" s="146">
        <v>0</v>
      </c>
      <c r="AC360" s="146">
        <v>51</v>
      </c>
      <c r="AZ360" s="146">
        <v>2</v>
      </c>
      <c r="BA360" s="146">
        <f>IF(AZ360=1,G360,0)</f>
        <v>0</v>
      </c>
      <c r="BB360" s="146">
        <f>IF(AZ360=2,G360,0)</f>
        <v>0</v>
      </c>
      <c r="BC360" s="146">
        <f>IF(AZ360=3,G360,0)</f>
        <v>0</v>
      </c>
      <c r="BD360" s="146">
        <f>IF(AZ360=4,G360,0)</f>
        <v>0</v>
      </c>
      <c r="BE360" s="146">
        <f>IF(AZ360=5,G360,0)</f>
        <v>0</v>
      </c>
      <c r="CA360" s="177">
        <v>12</v>
      </c>
      <c r="CB360" s="177">
        <v>0</v>
      </c>
      <c r="CZ360" s="146">
        <v>0</v>
      </c>
    </row>
    <row r="361" spans="1:104" x14ac:dyDescent="0.2">
      <c r="A361" s="178"/>
      <c r="B361" s="180"/>
      <c r="C361" s="226" t="s">
        <v>585</v>
      </c>
      <c r="D361" s="227"/>
      <c r="E361" s="181">
        <v>7.2</v>
      </c>
      <c r="F361" s="182"/>
      <c r="G361" s="183"/>
      <c r="M361" s="179" t="s">
        <v>585</v>
      </c>
      <c r="O361" s="170"/>
    </row>
    <row r="362" spans="1:104" x14ac:dyDescent="0.2">
      <c r="A362" s="178"/>
      <c r="B362" s="180"/>
      <c r="C362" s="226" t="s">
        <v>586</v>
      </c>
      <c r="D362" s="227"/>
      <c r="E362" s="181">
        <v>6.12</v>
      </c>
      <c r="F362" s="182"/>
      <c r="G362" s="183"/>
      <c r="M362" s="179" t="s">
        <v>586</v>
      </c>
      <c r="O362" s="170"/>
    </row>
    <row r="363" spans="1:104" x14ac:dyDescent="0.2">
      <c r="A363" s="171">
        <v>159</v>
      </c>
      <c r="B363" s="172" t="s">
        <v>587</v>
      </c>
      <c r="C363" s="173" t="s">
        <v>588</v>
      </c>
      <c r="D363" s="174" t="s">
        <v>132</v>
      </c>
      <c r="E363" s="175">
        <v>4</v>
      </c>
      <c r="F363" s="175">
        <v>0</v>
      </c>
      <c r="G363" s="176">
        <f t="shared" ref="G363:G369" si="18">E363*F363</f>
        <v>0</v>
      </c>
      <c r="O363" s="170">
        <v>2</v>
      </c>
      <c r="AA363" s="146">
        <v>3</v>
      </c>
      <c r="AB363" s="146">
        <v>7</v>
      </c>
      <c r="AC363" s="146">
        <v>61165002</v>
      </c>
      <c r="AZ363" s="146">
        <v>2</v>
      </c>
      <c r="BA363" s="146">
        <f t="shared" ref="BA363:BA369" si="19">IF(AZ363=1,G363,0)</f>
        <v>0</v>
      </c>
      <c r="BB363" s="146">
        <f t="shared" ref="BB363:BB369" si="20">IF(AZ363=2,G363,0)</f>
        <v>0</v>
      </c>
      <c r="BC363" s="146">
        <f t="shared" ref="BC363:BC369" si="21">IF(AZ363=3,G363,0)</f>
        <v>0</v>
      </c>
      <c r="BD363" s="146">
        <f t="shared" ref="BD363:BD369" si="22">IF(AZ363=4,G363,0)</f>
        <v>0</v>
      </c>
      <c r="BE363" s="146">
        <f t="shared" ref="BE363:BE369" si="23">IF(AZ363=5,G363,0)</f>
        <v>0</v>
      </c>
      <c r="CA363" s="177">
        <v>3</v>
      </c>
      <c r="CB363" s="177">
        <v>7</v>
      </c>
      <c r="CZ363" s="146">
        <v>1.7000000000000001E-2</v>
      </c>
    </row>
    <row r="364" spans="1:104" x14ac:dyDescent="0.2">
      <c r="A364" s="171">
        <v>160</v>
      </c>
      <c r="B364" s="172" t="s">
        <v>589</v>
      </c>
      <c r="C364" s="173" t="s">
        <v>590</v>
      </c>
      <c r="D364" s="174" t="s">
        <v>132</v>
      </c>
      <c r="E364" s="175">
        <v>3</v>
      </c>
      <c r="F364" s="175">
        <v>0</v>
      </c>
      <c r="G364" s="176">
        <f t="shared" si="18"/>
        <v>0</v>
      </c>
      <c r="O364" s="170">
        <v>2</v>
      </c>
      <c r="AA364" s="146">
        <v>3</v>
      </c>
      <c r="AB364" s="146">
        <v>7</v>
      </c>
      <c r="AC364" s="146">
        <v>61165003</v>
      </c>
      <c r="AZ364" s="146">
        <v>2</v>
      </c>
      <c r="BA364" s="146">
        <f t="shared" si="19"/>
        <v>0</v>
      </c>
      <c r="BB364" s="146">
        <f t="shared" si="20"/>
        <v>0</v>
      </c>
      <c r="BC364" s="146">
        <f t="shared" si="21"/>
        <v>0</v>
      </c>
      <c r="BD364" s="146">
        <f t="shared" si="22"/>
        <v>0</v>
      </c>
      <c r="BE364" s="146">
        <f t="shared" si="23"/>
        <v>0</v>
      </c>
      <c r="CA364" s="177">
        <v>3</v>
      </c>
      <c r="CB364" s="177">
        <v>7</v>
      </c>
      <c r="CZ364" s="146">
        <v>1.9E-2</v>
      </c>
    </row>
    <row r="365" spans="1:104" x14ac:dyDescent="0.2">
      <c r="A365" s="171">
        <v>161</v>
      </c>
      <c r="B365" s="172" t="s">
        <v>591</v>
      </c>
      <c r="C365" s="173" t="s">
        <v>592</v>
      </c>
      <c r="D365" s="174" t="s">
        <v>132</v>
      </c>
      <c r="E365" s="175">
        <v>1</v>
      </c>
      <c r="F365" s="175">
        <v>0</v>
      </c>
      <c r="G365" s="176">
        <f t="shared" si="18"/>
        <v>0</v>
      </c>
      <c r="O365" s="170">
        <v>2</v>
      </c>
      <c r="AA365" s="146">
        <v>3</v>
      </c>
      <c r="AB365" s="146">
        <v>7</v>
      </c>
      <c r="AC365" s="146">
        <v>61165006</v>
      </c>
      <c r="AZ365" s="146">
        <v>2</v>
      </c>
      <c r="BA365" s="146">
        <f t="shared" si="19"/>
        <v>0</v>
      </c>
      <c r="BB365" s="146">
        <f t="shared" si="20"/>
        <v>0</v>
      </c>
      <c r="BC365" s="146">
        <f t="shared" si="21"/>
        <v>0</v>
      </c>
      <c r="BD365" s="146">
        <f t="shared" si="22"/>
        <v>0</v>
      </c>
      <c r="BE365" s="146">
        <f t="shared" si="23"/>
        <v>0</v>
      </c>
      <c r="CA365" s="177">
        <v>3</v>
      </c>
      <c r="CB365" s="177">
        <v>7</v>
      </c>
      <c r="CZ365" s="146">
        <v>0.03</v>
      </c>
    </row>
    <row r="366" spans="1:104" x14ac:dyDescent="0.2">
      <c r="A366" s="171">
        <v>162</v>
      </c>
      <c r="B366" s="172" t="s">
        <v>593</v>
      </c>
      <c r="C366" s="173" t="s">
        <v>594</v>
      </c>
      <c r="D366" s="174" t="s">
        <v>132</v>
      </c>
      <c r="E366" s="175">
        <v>1</v>
      </c>
      <c r="F366" s="175">
        <v>0</v>
      </c>
      <c r="G366" s="176">
        <f t="shared" si="18"/>
        <v>0</v>
      </c>
      <c r="O366" s="170">
        <v>2</v>
      </c>
      <c r="AA366" s="146">
        <v>3</v>
      </c>
      <c r="AB366" s="146">
        <v>7</v>
      </c>
      <c r="AC366" s="146">
        <v>61165320</v>
      </c>
      <c r="AZ366" s="146">
        <v>2</v>
      </c>
      <c r="BA366" s="146">
        <f t="shared" si="19"/>
        <v>0</v>
      </c>
      <c r="BB366" s="146">
        <f t="shared" si="20"/>
        <v>0</v>
      </c>
      <c r="BC366" s="146">
        <f t="shared" si="21"/>
        <v>0</v>
      </c>
      <c r="BD366" s="146">
        <f t="shared" si="22"/>
        <v>0</v>
      </c>
      <c r="BE366" s="146">
        <f t="shared" si="23"/>
        <v>0</v>
      </c>
      <c r="CA366" s="177">
        <v>3</v>
      </c>
      <c r="CB366" s="177">
        <v>7</v>
      </c>
      <c r="CZ366" s="146">
        <v>0.06</v>
      </c>
    </row>
    <row r="367" spans="1:104" x14ac:dyDescent="0.2">
      <c r="A367" s="171">
        <v>163</v>
      </c>
      <c r="B367" s="172" t="s">
        <v>595</v>
      </c>
      <c r="C367" s="173" t="s">
        <v>596</v>
      </c>
      <c r="D367" s="174" t="s">
        <v>132</v>
      </c>
      <c r="E367" s="175">
        <v>1</v>
      </c>
      <c r="F367" s="175">
        <v>0</v>
      </c>
      <c r="G367" s="176">
        <f t="shared" si="18"/>
        <v>0</v>
      </c>
      <c r="O367" s="170">
        <v>2</v>
      </c>
      <c r="AA367" s="146">
        <v>3</v>
      </c>
      <c r="AB367" s="146">
        <v>7</v>
      </c>
      <c r="AC367" s="146">
        <v>61173116</v>
      </c>
      <c r="AZ367" s="146">
        <v>2</v>
      </c>
      <c r="BA367" s="146">
        <f t="shared" si="19"/>
        <v>0</v>
      </c>
      <c r="BB367" s="146">
        <f t="shared" si="20"/>
        <v>0</v>
      </c>
      <c r="BC367" s="146">
        <f t="shared" si="21"/>
        <v>0</v>
      </c>
      <c r="BD367" s="146">
        <f t="shared" si="22"/>
        <v>0</v>
      </c>
      <c r="BE367" s="146">
        <f t="shared" si="23"/>
        <v>0</v>
      </c>
      <c r="CA367" s="177">
        <v>3</v>
      </c>
      <c r="CB367" s="177">
        <v>7</v>
      </c>
      <c r="CZ367" s="146">
        <v>3.5999999999999997E-2</v>
      </c>
    </row>
    <row r="368" spans="1:104" x14ac:dyDescent="0.2">
      <c r="A368" s="171">
        <v>164</v>
      </c>
      <c r="B368" s="172" t="s">
        <v>597</v>
      </c>
      <c r="C368" s="173" t="s">
        <v>598</v>
      </c>
      <c r="D368" s="174" t="s">
        <v>463</v>
      </c>
      <c r="E368" s="175">
        <v>1</v>
      </c>
      <c r="F368" s="175">
        <v>0</v>
      </c>
      <c r="G368" s="176">
        <f t="shared" si="18"/>
        <v>0</v>
      </c>
      <c r="O368" s="170">
        <v>2</v>
      </c>
      <c r="AA368" s="146">
        <v>3</v>
      </c>
      <c r="AB368" s="146">
        <v>7</v>
      </c>
      <c r="AC368" s="146">
        <v>61581620</v>
      </c>
      <c r="AZ368" s="146">
        <v>2</v>
      </c>
      <c r="BA368" s="146">
        <f t="shared" si="19"/>
        <v>0</v>
      </c>
      <c r="BB368" s="146">
        <f t="shared" si="20"/>
        <v>0</v>
      </c>
      <c r="BC368" s="146">
        <f t="shared" si="21"/>
        <v>0</v>
      </c>
      <c r="BD368" s="146">
        <f t="shared" si="22"/>
        <v>0</v>
      </c>
      <c r="BE368" s="146">
        <f t="shared" si="23"/>
        <v>0</v>
      </c>
      <c r="CA368" s="177">
        <v>3</v>
      </c>
      <c r="CB368" s="177">
        <v>7</v>
      </c>
      <c r="CZ368" s="146">
        <v>0.105</v>
      </c>
    </row>
    <row r="369" spans="1:104" x14ac:dyDescent="0.2">
      <c r="A369" s="171">
        <v>165</v>
      </c>
      <c r="B369" s="172" t="s">
        <v>599</v>
      </c>
      <c r="C369" s="173" t="s">
        <v>600</v>
      </c>
      <c r="D369" s="174" t="s">
        <v>61</v>
      </c>
      <c r="E369" s="175"/>
      <c r="F369" s="175">
        <v>0</v>
      </c>
      <c r="G369" s="176">
        <f t="shared" si="18"/>
        <v>0</v>
      </c>
      <c r="O369" s="170">
        <v>2</v>
      </c>
      <c r="AA369" s="146">
        <v>7</v>
      </c>
      <c r="AB369" s="146">
        <v>1002</v>
      </c>
      <c r="AC369" s="146">
        <v>5</v>
      </c>
      <c r="AZ369" s="146">
        <v>2</v>
      </c>
      <c r="BA369" s="146">
        <f t="shared" si="19"/>
        <v>0</v>
      </c>
      <c r="BB369" s="146">
        <f t="shared" si="20"/>
        <v>0</v>
      </c>
      <c r="BC369" s="146">
        <f t="shared" si="21"/>
        <v>0</v>
      </c>
      <c r="BD369" s="146">
        <f t="shared" si="22"/>
        <v>0</v>
      </c>
      <c r="BE369" s="146">
        <f t="shared" si="23"/>
        <v>0</v>
      </c>
      <c r="CA369" s="177">
        <v>7</v>
      </c>
      <c r="CB369" s="177">
        <v>1002</v>
      </c>
      <c r="CZ369" s="146">
        <v>0</v>
      </c>
    </row>
    <row r="370" spans="1:104" x14ac:dyDescent="0.2">
      <c r="A370" s="184"/>
      <c r="B370" s="185" t="s">
        <v>76</v>
      </c>
      <c r="C370" s="186" t="str">
        <f>CONCATENATE(B352," ",C352)</f>
        <v>766 Konstrukce truhlářské</v>
      </c>
      <c r="D370" s="187"/>
      <c r="E370" s="188"/>
      <c r="F370" s="189"/>
      <c r="G370" s="190">
        <f>SUM(G352:G369)</f>
        <v>0</v>
      </c>
      <c r="O370" s="170">
        <v>4</v>
      </c>
      <c r="BA370" s="191">
        <f>SUM(BA352:BA369)</f>
        <v>0</v>
      </c>
      <c r="BB370" s="191">
        <f>SUM(BB352:BB369)</f>
        <v>0</v>
      </c>
      <c r="BC370" s="191">
        <f>SUM(BC352:BC369)</f>
        <v>0</v>
      </c>
      <c r="BD370" s="191">
        <f>SUM(BD352:BD369)</f>
        <v>0</v>
      </c>
      <c r="BE370" s="191">
        <f>SUM(BE352:BE369)</f>
        <v>0</v>
      </c>
    </row>
    <row r="371" spans="1:104" x14ac:dyDescent="0.2">
      <c r="A371" s="163" t="s">
        <v>72</v>
      </c>
      <c r="B371" s="164" t="s">
        <v>601</v>
      </c>
      <c r="C371" s="165" t="s">
        <v>602</v>
      </c>
      <c r="D371" s="166"/>
      <c r="E371" s="167"/>
      <c r="F371" s="167"/>
      <c r="G371" s="168"/>
      <c r="H371" s="169"/>
      <c r="I371" s="169"/>
      <c r="O371" s="170">
        <v>1</v>
      </c>
    </row>
    <row r="372" spans="1:104" ht="22.5" x14ac:dyDescent="0.2">
      <c r="A372" s="171">
        <v>166</v>
      </c>
      <c r="B372" s="172" t="s">
        <v>603</v>
      </c>
      <c r="C372" s="173" t="s">
        <v>604</v>
      </c>
      <c r="D372" s="174" t="s">
        <v>75</v>
      </c>
      <c r="E372" s="175">
        <v>2</v>
      </c>
      <c r="F372" s="175">
        <v>0</v>
      </c>
      <c r="G372" s="176">
        <f>E372*F372</f>
        <v>0</v>
      </c>
      <c r="O372" s="170">
        <v>2</v>
      </c>
      <c r="AA372" s="146">
        <v>12</v>
      </c>
      <c r="AB372" s="146">
        <v>0</v>
      </c>
      <c r="AC372" s="146">
        <v>52</v>
      </c>
      <c r="AZ372" s="146">
        <v>2</v>
      </c>
      <c r="BA372" s="146">
        <f>IF(AZ372=1,G372,0)</f>
        <v>0</v>
      </c>
      <c r="BB372" s="146">
        <f>IF(AZ372=2,G372,0)</f>
        <v>0</v>
      </c>
      <c r="BC372" s="146">
        <f>IF(AZ372=3,G372,0)</f>
        <v>0</v>
      </c>
      <c r="BD372" s="146">
        <f>IF(AZ372=4,G372,0)</f>
        <v>0</v>
      </c>
      <c r="BE372" s="146">
        <f>IF(AZ372=5,G372,0)</f>
        <v>0</v>
      </c>
      <c r="CA372" s="177">
        <v>12</v>
      </c>
      <c r="CB372" s="177">
        <v>0</v>
      </c>
      <c r="CZ372" s="146">
        <v>0</v>
      </c>
    </row>
    <row r="373" spans="1:104" x14ac:dyDescent="0.2">
      <c r="A373" s="171">
        <v>167</v>
      </c>
      <c r="B373" s="172" t="s">
        <v>605</v>
      </c>
      <c r="C373" s="173" t="s">
        <v>606</v>
      </c>
      <c r="D373" s="174" t="s">
        <v>61</v>
      </c>
      <c r="E373" s="175"/>
      <c r="F373" s="175">
        <v>0</v>
      </c>
      <c r="G373" s="176">
        <f>E373*F373</f>
        <v>0</v>
      </c>
      <c r="O373" s="170">
        <v>2</v>
      </c>
      <c r="AA373" s="146">
        <v>7</v>
      </c>
      <c r="AB373" s="146">
        <v>1002</v>
      </c>
      <c r="AC373" s="146">
        <v>5</v>
      </c>
      <c r="AZ373" s="146">
        <v>2</v>
      </c>
      <c r="BA373" s="146">
        <f>IF(AZ373=1,G373,0)</f>
        <v>0</v>
      </c>
      <c r="BB373" s="146">
        <f>IF(AZ373=2,G373,0)</f>
        <v>0</v>
      </c>
      <c r="BC373" s="146">
        <f>IF(AZ373=3,G373,0)</f>
        <v>0</v>
      </c>
      <c r="BD373" s="146">
        <f>IF(AZ373=4,G373,0)</f>
        <v>0</v>
      </c>
      <c r="BE373" s="146">
        <f>IF(AZ373=5,G373,0)</f>
        <v>0</v>
      </c>
      <c r="CA373" s="177">
        <v>7</v>
      </c>
      <c r="CB373" s="177">
        <v>1002</v>
      </c>
      <c r="CZ373" s="146">
        <v>0</v>
      </c>
    </row>
    <row r="374" spans="1:104" x14ac:dyDescent="0.2">
      <c r="A374" s="184"/>
      <c r="B374" s="185" t="s">
        <v>76</v>
      </c>
      <c r="C374" s="186" t="str">
        <f>CONCATENATE(B371," ",C371)</f>
        <v>767 Konstrukce zámečnické</v>
      </c>
      <c r="D374" s="187"/>
      <c r="E374" s="188"/>
      <c r="F374" s="189"/>
      <c r="G374" s="190">
        <f>SUM(G371:G373)</f>
        <v>0</v>
      </c>
      <c r="O374" s="170">
        <v>4</v>
      </c>
      <c r="BA374" s="191">
        <f>SUM(BA371:BA373)</f>
        <v>0</v>
      </c>
      <c r="BB374" s="191">
        <f>SUM(BB371:BB373)</f>
        <v>0</v>
      </c>
      <c r="BC374" s="191">
        <f>SUM(BC371:BC373)</f>
        <v>0</v>
      </c>
      <c r="BD374" s="191">
        <f>SUM(BD371:BD373)</f>
        <v>0</v>
      </c>
      <c r="BE374" s="191">
        <f>SUM(BE371:BE373)</f>
        <v>0</v>
      </c>
    </row>
    <row r="375" spans="1:104" x14ac:dyDescent="0.2">
      <c r="A375" s="163" t="s">
        <v>72</v>
      </c>
      <c r="B375" s="164" t="s">
        <v>607</v>
      </c>
      <c r="C375" s="165" t="s">
        <v>608</v>
      </c>
      <c r="D375" s="166"/>
      <c r="E375" s="167"/>
      <c r="F375" s="167"/>
      <c r="G375" s="168"/>
      <c r="H375" s="169"/>
      <c r="I375" s="169"/>
      <c r="O375" s="170">
        <v>1</v>
      </c>
    </row>
    <row r="376" spans="1:104" x14ac:dyDescent="0.2">
      <c r="A376" s="171">
        <v>168</v>
      </c>
      <c r="B376" s="172" t="s">
        <v>609</v>
      </c>
      <c r="C376" s="173" t="s">
        <v>610</v>
      </c>
      <c r="D376" s="174" t="s">
        <v>172</v>
      </c>
      <c r="E376" s="175">
        <v>12</v>
      </c>
      <c r="F376" s="175">
        <v>0</v>
      </c>
      <c r="G376" s="176">
        <f>E376*F376</f>
        <v>0</v>
      </c>
      <c r="O376" s="170">
        <v>2</v>
      </c>
      <c r="AA376" s="146">
        <v>2</v>
      </c>
      <c r="AB376" s="146">
        <v>7</v>
      </c>
      <c r="AC376" s="146">
        <v>7</v>
      </c>
      <c r="AZ376" s="146">
        <v>2</v>
      </c>
      <c r="BA376" s="146">
        <f>IF(AZ376=1,G376,0)</f>
        <v>0</v>
      </c>
      <c r="BB376" s="146">
        <f>IF(AZ376=2,G376,0)</f>
        <v>0</v>
      </c>
      <c r="BC376" s="146">
        <f>IF(AZ376=3,G376,0)</f>
        <v>0</v>
      </c>
      <c r="BD376" s="146">
        <f>IF(AZ376=4,G376,0)</f>
        <v>0</v>
      </c>
      <c r="BE376" s="146">
        <f>IF(AZ376=5,G376,0)</f>
        <v>0</v>
      </c>
      <c r="CA376" s="177">
        <v>2</v>
      </c>
      <c r="CB376" s="177">
        <v>7</v>
      </c>
      <c r="CZ376" s="146">
        <v>1.209E-2</v>
      </c>
    </row>
    <row r="377" spans="1:104" x14ac:dyDescent="0.2">
      <c r="A377" s="178"/>
      <c r="B377" s="180"/>
      <c r="C377" s="226" t="s">
        <v>611</v>
      </c>
      <c r="D377" s="227"/>
      <c r="E377" s="181">
        <v>12</v>
      </c>
      <c r="F377" s="182"/>
      <c r="G377" s="183"/>
      <c r="M377" s="179" t="s">
        <v>611</v>
      </c>
      <c r="O377" s="170"/>
    </row>
    <row r="378" spans="1:104" ht="22.5" x14ac:dyDescent="0.2">
      <c r="A378" s="171">
        <v>169</v>
      </c>
      <c r="B378" s="172" t="s">
        <v>612</v>
      </c>
      <c r="C378" s="173" t="s">
        <v>613</v>
      </c>
      <c r="D378" s="174" t="s">
        <v>125</v>
      </c>
      <c r="E378" s="175">
        <v>97.944999999999993</v>
      </c>
      <c r="F378" s="175">
        <v>0</v>
      </c>
      <c r="G378" s="176">
        <f>E378*F378</f>
        <v>0</v>
      </c>
      <c r="O378" s="170">
        <v>2</v>
      </c>
      <c r="AA378" s="146">
        <v>2</v>
      </c>
      <c r="AB378" s="146">
        <v>7</v>
      </c>
      <c r="AC378" s="146">
        <v>7</v>
      </c>
      <c r="AZ378" s="146">
        <v>2</v>
      </c>
      <c r="BA378" s="146">
        <f>IF(AZ378=1,G378,0)</f>
        <v>0</v>
      </c>
      <c r="BB378" s="146">
        <f>IF(AZ378=2,G378,0)</f>
        <v>0</v>
      </c>
      <c r="BC378" s="146">
        <f>IF(AZ378=3,G378,0)</f>
        <v>0</v>
      </c>
      <c r="BD378" s="146">
        <f>IF(AZ378=4,G378,0)</f>
        <v>0</v>
      </c>
      <c r="BE378" s="146">
        <f>IF(AZ378=5,G378,0)</f>
        <v>0</v>
      </c>
      <c r="CA378" s="177">
        <v>2</v>
      </c>
      <c r="CB378" s="177">
        <v>7</v>
      </c>
      <c r="CZ378" s="146">
        <v>2.64E-3</v>
      </c>
    </row>
    <row r="379" spans="1:104" x14ac:dyDescent="0.2">
      <c r="A379" s="178"/>
      <c r="B379" s="180"/>
      <c r="C379" s="226" t="s">
        <v>614</v>
      </c>
      <c r="D379" s="227"/>
      <c r="E379" s="181">
        <v>81.900000000000006</v>
      </c>
      <c r="F379" s="182"/>
      <c r="G379" s="183"/>
      <c r="M379" s="179" t="s">
        <v>614</v>
      </c>
      <c r="O379" s="170"/>
    </row>
    <row r="380" spans="1:104" x14ac:dyDescent="0.2">
      <c r="A380" s="178"/>
      <c r="B380" s="180"/>
      <c r="C380" s="226" t="s">
        <v>615</v>
      </c>
      <c r="D380" s="227"/>
      <c r="E380" s="181">
        <v>16.045000000000002</v>
      </c>
      <c r="F380" s="182"/>
      <c r="G380" s="183"/>
      <c r="M380" s="179" t="s">
        <v>615</v>
      </c>
      <c r="O380" s="170"/>
    </row>
    <row r="381" spans="1:104" x14ac:dyDescent="0.2">
      <c r="A381" s="171">
        <v>170</v>
      </c>
      <c r="B381" s="172" t="s">
        <v>616</v>
      </c>
      <c r="C381" s="173" t="s">
        <v>617</v>
      </c>
      <c r="D381" s="174" t="s">
        <v>125</v>
      </c>
      <c r="E381" s="175">
        <v>109.1632</v>
      </c>
      <c r="F381" s="175">
        <v>0</v>
      </c>
      <c r="G381" s="176">
        <f>E381*F381</f>
        <v>0</v>
      </c>
      <c r="O381" s="170">
        <v>2</v>
      </c>
      <c r="AA381" s="146">
        <v>3</v>
      </c>
      <c r="AB381" s="146">
        <v>7</v>
      </c>
      <c r="AC381" s="146">
        <v>59764203</v>
      </c>
      <c r="AZ381" s="146">
        <v>2</v>
      </c>
      <c r="BA381" s="146">
        <f>IF(AZ381=1,G381,0)</f>
        <v>0</v>
      </c>
      <c r="BB381" s="146">
        <f>IF(AZ381=2,G381,0)</f>
        <v>0</v>
      </c>
      <c r="BC381" s="146">
        <f>IF(AZ381=3,G381,0)</f>
        <v>0</v>
      </c>
      <c r="BD381" s="146">
        <f>IF(AZ381=4,G381,0)</f>
        <v>0</v>
      </c>
      <c r="BE381" s="146">
        <f>IF(AZ381=5,G381,0)</f>
        <v>0</v>
      </c>
      <c r="CA381" s="177">
        <v>3</v>
      </c>
      <c r="CB381" s="177">
        <v>7</v>
      </c>
      <c r="CZ381" s="146">
        <v>1.9199999999999998E-2</v>
      </c>
    </row>
    <row r="382" spans="1:104" x14ac:dyDescent="0.2">
      <c r="A382" s="178"/>
      <c r="B382" s="180"/>
      <c r="C382" s="226" t="s">
        <v>618</v>
      </c>
      <c r="D382" s="227"/>
      <c r="E382" s="181">
        <v>102.84220000000001</v>
      </c>
      <c r="F382" s="182"/>
      <c r="G382" s="183"/>
      <c r="M382" s="179" t="s">
        <v>618</v>
      </c>
      <c r="O382" s="170"/>
    </row>
    <row r="383" spans="1:104" x14ac:dyDescent="0.2">
      <c r="A383" s="178"/>
      <c r="B383" s="180"/>
      <c r="C383" s="226" t="s">
        <v>619</v>
      </c>
      <c r="D383" s="227"/>
      <c r="E383" s="181">
        <v>6.3209999999999997</v>
      </c>
      <c r="F383" s="182"/>
      <c r="G383" s="183"/>
      <c r="M383" s="179" t="s">
        <v>619</v>
      </c>
      <c r="O383" s="170"/>
    </row>
    <row r="384" spans="1:104" x14ac:dyDescent="0.2">
      <c r="A384" s="171">
        <v>171</v>
      </c>
      <c r="B384" s="172" t="s">
        <v>620</v>
      </c>
      <c r="C384" s="173" t="s">
        <v>621</v>
      </c>
      <c r="D384" s="174" t="s">
        <v>61</v>
      </c>
      <c r="E384" s="175"/>
      <c r="F384" s="175">
        <v>0</v>
      </c>
      <c r="G384" s="176">
        <f>E384*F384</f>
        <v>0</v>
      </c>
      <c r="O384" s="170">
        <v>2</v>
      </c>
      <c r="AA384" s="146">
        <v>7</v>
      </c>
      <c r="AB384" s="146">
        <v>1002</v>
      </c>
      <c r="AC384" s="146">
        <v>5</v>
      </c>
      <c r="AZ384" s="146">
        <v>2</v>
      </c>
      <c r="BA384" s="146">
        <f>IF(AZ384=1,G384,0)</f>
        <v>0</v>
      </c>
      <c r="BB384" s="146">
        <f>IF(AZ384=2,G384,0)</f>
        <v>0</v>
      </c>
      <c r="BC384" s="146">
        <f>IF(AZ384=3,G384,0)</f>
        <v>0</v>
      </c>
      <c r="BD384" s="146">
        <f>IF(AZ384=4,G384,0)</f>
        <v>0</v>
      </c>
      <c r="BE384" s="146">
        <f>IF(AZ384=5,G384,0)</f>
        <v>0</v>
      </c>
      <c r="CA384" s="177">
        <v>7</v>
      </c>
      <c r="CB384" s="177">
        <v>1002</v>
      </c>
      <c r="CZ384" s="146">
        <v>0</v>
      </c>
    </row>
    <row r="385" spans="1:104" x14ac:dyDescent="0.2">
      <c r="A385" s="184"/>
      <c r="B385" s="185" t="s">
        <v>76</v>
      </c>
      <c r="C385" s="186" t="str">
        <f>CONCATENATE(B375," ",C375)</f>
        <v>771 Podlahy z dlaždic a obklady</v>
      </c>
      <c r="D385" s="187"/>
      <c r="E385" s="188"/>
      <c r="F385" s="189"/>
      <c r="G385" s="190">
        <f>SUM(G375:G384)</f>
        <v>0</v>
      </c>
      <c r="O385" s="170">
        <v>4</v>
      </c>
      <c r="BA385" s="191">
        <f>SUM(BA375:BA384)</f>
        <v>0</v>
      </c>
      <c r="BB385" s="191">
        <f>SUM(BB375:BB384)</f>
        <v>0</v>
      </c>
      <c r="BC385" s="191">
        <f>SUM(BC375:BC384)</f>
        <v>0</v>
      </c>
      <c r="BD385" s="191">
        <f>SUM(BD375:BD384)</f>
        <v>0</v>
      </c>
      <c r="BE385" s="191">
        <f>SUM(BE375:BE384)</f>
        <v>0</v>
      </c>
    </row>
    <row r="386" spans="1:104" x14ac:dyDescent="0.2">
      <c r="A386" s="163" t="s">
        <v>72</v>
      </c>
      <c r="B386" s="164" t="s">
        <v>622</v>
      </c>
      <c r="C386" s="165" t="s">
        <v>623</v>
      </c>
      <c r="D386" s="166"/>
      <c r="E386" s="167"/>
      <c r="F386" s="167"/>
      <c r="G386" s="168"/>
      <c r="H386" s="169"/>
      <c r="I386" s="169"/>
      <c r="O386" s="170">
        <v>1</v>
      </c>
    </row>
    <row r="387" spans="1:104" ht="22.5" x14ac:dyDescent="0.2">
      <c r="A387" s="171">
        <v>172</v>
      </c>
      <c r="B387" s="172" t="s">
        <v>624</v>
      </c>
      <c r="C387" s="173" t="s">
        <v>625</v>
      </c>
      <c r="D387" s="174" t="s">
        <v>125</v>
      </c>
      <c r="E387" s="175">
        <v>37.1</v>
      </c>
      <c r="F387" s="175">
        <v>0</v>
      </c>
      <c r="G387" s="176">
        <f>E387*F387</f>
        <v>0</v>
      </c>
      <c r="O387" s="170">
        <v>2</v>
      </c>
      <c r="AA387" s="146">
        <v>2</v>
      </c>
      <c r="AB387" s="146">
        <v>7</v>
      </c>
      <c r="AC387" s="146">
        <v>7</v>
      </c>
      <c r="AZ387" s="146">
        <v>2</v>
      </c>
      <c r="BA387" s="146">
        <f>IF(AZ387=1,G387,0)</f>
        <v>0</v>
      </c>
      <c r="BB387" s="146">
        <f>IF(AZ387=2,G387,0)</f>
        <v>0</v>
      </c>
      <c r="BC387" s="146">
        <f>IF(AZ387=3,G387,0)</f>
        <v>0</v>
      </c>
      <c r="BD387" s="146">
        <f>IF(AZ387=4,G387,0)</f>
        <v>0</v>
      </c>
      <c r="BE387" s="146">
        <f>IF(AZ387=5,G387,0)</f>
        <v>0</v>
      </c>
      <c r="CA387" s="177">
        <v>2</v>
      </c>
      <c r="CB387" s="177">
        <v>7</v>
      </c>
      <c r="CZ387" s="146">
        <v>4.2300000000000003E-3</v>
      </c>
    </row>
    <row r="388" spans="1:104" x14ac:dyDescent="0.2">
      <c r="A388" s="178"/>
      <c r="B388" s="180"/>
      <c r="C388" s="226" t="s">
        <v>626</v>
      </c>
      <c r="D388" s="227"/>
      <c r="E388" s="181">
        <v>37.1</v>
      </c>
      <c r="F388" s="182"/>
      <c r="G388" s="183"/>
      <c r="M388" s="179" t="s">
        <v>626</v>
      </c>
      <c r="O388" s="170"/>
    </row>
    <row r="389" spans="1:104" x14ac:dyDescent="0.2">
      <c r="A389" s="171">
        <v>173</v>
      </c>
      <c r="B389" s="172" t="s">
        <v>627</v>
      </c>
      <c r="C389" s="173" t="s">
        <v>628</v>
      </c>
      <c r="D389" s="174" t="s">
        <v>125</v>
      </c>
      <c r="E389" s="175">
        <v>20.8</v>
      </c>
      <c r="F389" s="175">
        <v>0</v>
      </c>
      <c r="G389" s="176">
        <f>E389*F389</f>
        <v>0</v>
      </c>
      <c r="O389" s="170">
        <v>2</v>
      </c>
      <c r="AA389" s="146">
        <v>2</v>
      </c>
      <c r="AB389" s="146">
        <v>7</v>
      </c>
      <c r="AC389" s="146">
        <v>7</v>
      </c>
      <c r="AZ389" s="146">
        <v>2</v>
      </c>
      <c r="BA389" s="146">
        <f>IF(AZ389=1,G389,0)</f>
        <v>0</v>
      </c>
      <c r="BB389" s="146">
        <f>IF(AZ389=2,G389,0)</f>
        <v>0</v>
      </c>
      <c r="BC389" s="146">
        <f>IF(AZ389=3,G389,0)</f>
        <v>0</v>
      </c>
      <c r="BD389" s="146">
        <f>IF(AZ389=4,G389,0)</f>
        <v>0</v>
      </c>
      <c r="BE389" s="146">
        <f>IF(AZ389=5,G389,0)</f>
        <v>0</v>
      </c>
      <c r="CA389" s="177">
        <v>2</v>
      </c>
      <c r="CB389" s="177">
        <v>7</v>
      </c>
      <c r="CZ389" s="146">
        <v>1.8500000000000001E-3</v>
      </c>
    </row>
    <row r="390" spans="1:104" x14ac:dyDescent="0.2">
      <c r="A390" s="178"/>
      <c r="B390" s="180"/>
      <c r="C390" s="226" t="s">
        <v>629</v>
      </c>
      <c r="D390" s="227"/>
      <c r="E390" s="181">
        <v>20.8</v>
      </c>
      <c r="F390" s="182"/>
      <c r="G390" s="183"/>
      <c r="M390" s="179" t="s">
        <v>629</v>
      </c>
      <c r="O390" s="170"/>
    </row>
    <row r="391" spans="1:104" x14ac:dyDescent="0.2">
      <c r="A391" s="184"/>
      <c r="B391" s="185" t="s">
        <v>76</v>
      </c>
      <c r="C391" s="186" t="str">
        <f>CONCATENATE(B386," ",C386)</f>
        <v>776 Podlahy povlakové</v>
      </c>
      <c r="D391" s="187"/>
      <c r="E391" s="188"/>
      <c r="F391" s="189"/>
      <c r="G391" s="190">
        <f>SUM(G386:G390)</f>
        <v>0</v>
      </c>
      <c r="O391" s="170">
        <v>4</v>
      </c>
      <c r="BA391" s="191">
        <f>SUM(BA386:BA390)</f>
        <v>0</v>
      </c>
      <c r="BB391" s="191">
        <f>SUM(BB386:BB390)</f>
        <v>0</v>
      </c>
      <c r="BC391" s="191">
        <f>SUM(BC386:BC390)</f>
        <v>0</v>
      </c>
      <c r="BD391" s="191">
        <f>SUM(BD386:BD390)</f>
        <v>0</v>
      </c>
      <c r="BE391" s="191">
        <f>SUM(BE386:BE390)</f>
        <v>0</v>
      </c>
    </row>
    <row r="392" spans="1:104" x14ac:dyDescent="0.2">
      <c r="A392" s="163" t="s">
        <v>72</v>
      </c>
      <c r="B392" s="164" t="s">
        <v>630</v>
      </c>
      <c r="C392" s="165" t="s">
        <v>631</v>
      </c>
      <c r="D392" s="166"/>
      <c r="E392" s="167"/>
      <c r="F392" s="167"/>
      <c r="G392" s="168"/>
      <c r="H392" s="169"/>
      <c r="I392" s="169"/>
      <c r="O392" s="170">
        <v>1</v>
      </c>
    </row>
    <row r="393" spans="1:104" ht="22.5" x14ac:dyDescent="0.2">
      <c r="A393" s="171">
        <v>174</v>
      </c>
      <c r="B393" s="172" t="s">
        <v>632</v>
      </c>
      <c r="C393" s="173" t="s">
        <v>633</v>
      </c>
      <c r="D393" s="174" t="s">
        <v>125</v>
      </c>
      <c r="E393" s="175">
        <v>24.12</v>
      </c>
      <c r="F393" s="175">
        <v>0</v>
      </c>
      <c r="G393" s="176">
        <f>E393*F393</f>
        <v>0</v>
      </c>
      <c r="O393" s="170">
        <v>2</v>
      </c>
      <c r="AA393" s="146">
        <v>2</v>
      </c>
      <c r="AB393" s="146">
        <v>7</v>
      </c>
      <c r="AC393" s="146">
        <v>7</v>
      </c>
      <c r="AZ393" s="146">
        <v>2</v>
      </c>
      <c r="BA393" s="146">
        <f>IF(AZ393=1,G393,0)</f>
        <v>0</v>
      </c>
      <c r="BB393" s="146">
        <f>IF(AZ393=2,G393,0)</f>
        <v>0</v>
      </c>
      <c r="BC393" s="146">
        <f>IF(AZ393=3,G393,0)</f>
        <v>0</v>
      </c>
      <c r="BD393" s="146">
        <f>IF(AZ393=4,G393,0)</f>
        <v>0</v>
      </c>
      <c r="BE393" s="146">
        <f>IF(AZ393=5,G393,0)</f>
        <v>0</v>
      </c>
      <c r="CA393" s="177">
        <v>2</v>
      </c>
      <c r="CB393" s="177">
        <v>7</v>
      </c>
      <c r="CZ393" s="146">
        <v>3.48E-3</v>
      </c>
    </row>
    <row r="394" spans="1:104" x14ac:dyDescent="0.2">
      <c r="A394" s="178"/>
      <c r="B394" s="180"/>
      <c r="C394" s="226" t="s">
        <v>634</v>
      </c>
      <c r="D394" s="227"/>
      <c r="E394" s="181">
        <v>0</v>
      </c>
      <c r="F394" s="182"/>
      <c r="G394" s="183"/>
      <c r="M394" s="179" t="s">
        <v>634</v>
      </c>
      <c r="O394" s="170"/>
    </row>
    <row r="395" spans="1:104" x14ac:dyDescent="0.2">
      <c r="A395" s="178"/>
      <c r="B395" s="180"/>
      <c r="C395" s="226" t="s">
        <v>635</v>
      </c>
      <c r="D395" s="227"/>
      <c r="E395" s="181">
        <v>14.6</v>
      </c>
      <c r="F395" s="182"/>
      <c r="G395" s="183"/>
      <c r="M395" s="179" t="s">
        <v>635</v>
      </c>
      <c r="O395" s="170"/>
    </row>
    <row r="396" spans="1:104" x14ac:dyDescent="0.2">
      <c r="A396" s="178"/>
      <c r="B396" s="180"/>
      <c r="C396" s="226" t="s">
        <v>636</v>
      </c>
      <c r="D396" s="227"/>
      <c r="E396" s="181">
        <v>7</v>
      </c>
      <c r="F396" s="182"/>
      <c r="G396" s="183"/>
      <c r="M396" s="179" t="s">
        <v>636</v>
      </c>
      <c r="O396" s="170"/>
    </row>
    <row r="397" spans="1:104" x14ac:dyDescent="0.2">
      <c r="A397" s="178"/>
      <c r="B397" s="180"/>
      <c r="C397" s="226" t="s">
        <v>637</v>
      </c>
      <c r="D397" s="227"/>
      <c r="E397" s="181">
        <v>2.52</v>
      </c>
      <c r="F397" s="182"/>
      <c r="G397" s="183"/>
      <c r="M397" s="179" t="s">
        <v>637</v>
      </c>
      <c r="O397" s="170"/>
    </row>
    <row r="398" spans="1:104" x14ac:dyDescent="0.2">
      <c r="A398" s="171">
        <v>175</v>
      </c>
      <c r="B398" s="172" t="s">
        <v>638</v>
      </c>
      <c r="C398" s="173" t="s">
        <v>639</v>
      </c>
      <c r="D398" s="174" t="s">
        <v>125</v>
      </c>
      <c r="E398" s="175">
        <v>25.326000000000001</v>
      </c>
      <c r="F398" s="175">
        <v>0</v>
      </c>
      <c r="G398" s="176">
        <f>E398*F398</f>
        <v>0</v>
      </c>
      <c r="O398" s="170">
        <v>2</v>
      </c>
      <c r="AA398" s="146">
        <v>12</v>
      </c>
      <c r="AB398" s="146">
        <v>0</v>
      </c>
      <c r="AC398" s="146">
        <v>53</v>
      </c>
      <c r="AZ398" s="146">
        <v>2</v>
      </c>
      <c r="BA398" s="146">
        <f>IF(AZ398=1,G398,0)</f>
        <v>0</v>
      </c>
      <c r="BB398" s="146">
        <f>IF(AZ398=2,G398,0)</f>
        <v>0</v>
      </c>
      <c r="BC398" s="146">
        <f>IF(AZ398=3,G398,0)</f>
        <v>0</v>
      </c>
      <c r="BD398" s="146">
        <f>IF(AZ398=4,G398,0)</f>
        <v>0</v>
      </c>
      <c r="BE398" s="146">
        <f>IF(AZ398=5,G398,0)</f>
        <v>0</v>
      </c>
      <c r="CA398" s="177">
        <v>12</v>
      </c>
      <c r="CB398" s="177">
        <v>0</v>
      </c>
      <c r="CZ398" s="146">
        <v>1.0999999999999999E-2</v>
      </c>
    </row>
    <row r="399" spans="1:104" x14ac:dyDescent="0.2">
      <c r="A399" s="178"/>
      <c r="B399" s="180"/>
      <c r="C399" s="226" t="s">
        <v>640</v>
      </c>
      <c r="D399" s="227"/>
      <c r="E399" s="181">
        <v>25.326000000000001</v>
      </c>
      <c r="F399" s="182"/>
      <c r="G399" s="183"/>
      <c r="M399" s="179" t="s">
        <v>640</v>
      </c>
      <c r="O399" s="170"/>
    </row>
    <row r="400" spans="1:104" x14ac:dyDescent="0.2">
      <c r="A400" s="184"/>
      <c r="B400" s="185" t="s">
        <v>76</v>
      </c>
      <c r="C400" s="186" t="str">
        <f>CONCATENATE(B392," ",C392)</f>
        <v>781 Obklady keramické</v>
      </c>
      <c r="D400" s="187"/>
      <c r="E400" s="188"/>
      <c r="F400" s="189"/>
      <c r="G400" s="190">
        <f>SUM(G392:G399)</f>
        <v>0</v>
      </c>
      <c r="O400" s="170">
        <v>4</v>
      </c>
      <c r="BA400" s="191">
        <f>SUM(BA392:BA399)</f>
        <v>0</v>
      </c>
      <c r="BB400" s="191">
        <f>SUM(BB392:BB399)</f>
        <v>0</v>
      </c>
      <c r="BC400" s="191">
        <f>SUM(BC392:BC399)</f>
        <v>0</v>
      </c>
      <c r="BD400" s="191">
        <f>SUM(BD392:BD399)</f>
        <v>0</v>
      </c>
      <c r="BE400" s="191">
        <f>SUM(BE392:BE399)</f>
        <v>0</v>
      </c>
    </row>
    <row r="401" spans="1:104" x14ac:dyDescent="0.2">
      <c r="A401" s="163" t="s">
        <v>72</v>
      </c>
      <c r="B401" s="164" t="s">
        <v>641</v>
      </c>
      <c r="C401" s="165" t="s">
        <v>642</v>
      </c>
      <c r="D401" s="166"/>
      <c r="E401" s="167"/>
      <c r="F401" s="167"/>
      <c r="G401" s="168"/>
      <c r="H401" s="169"/>
      <c r="I401" s="169"/>
      <c r="O401" s="170">
        <v>1</v>
      </c>
    </row>
    <row r="402" spans="1:104" x14ac:dyDescent="0.2">
      <c r="A402" s="171">
        <v>176</v>
      </c>
      <c r="B402" s="172" t="s">
        <v>643</v>
      </c>
      <c r="C402" s="173" t="s">
        <v>644</v>
      </c>
      <c r="D402" s="174" t="s">
        <v>125</v>
      </c>
      <c r="E402" s="175">
        <v>9.1769999999999996</v>
      </c>
      <c r="F402" s="175">
        <v>0</v>
      </c>
      <c r="G402" s="176">
        <f>E402*F402</f>
        <v>0</v>
      </c>
      <c r="O402" s="170">
        <v>2</v>
      </c>
      <c r="AA402" s="146">
        <v>1</v>
      </c>
      <c r="AB402" s="146">
        <v>7</v>
      </c>
      <c r="AC402" s="146">
        <v>7</v>
      </c>
      <c r="AZ402" s="146">
        <v>2</v>
      </c>
      <c r="BA402" s="146">
        <f>IF(AZ402=1,G402,0)</f>
        <v>0</v>
      </c>
      <c r="BB402" s="146">
        <f>IF(AZ402=2,G402,0)</f>
        <v>0</v>
      </c>
      <c r="BC402" s="146">
        <f>IF(AZ402=3,G402,0)</f>
        <v>0</v>
      </c>
      <c r="BD402" s="146">
        <f>IF(AZ402=4,G402,0)</f>
        <v>0</v>
      </c>
      <c r="BE402" s="146">
        <f>IF(AZ402=5,G402,0)</f>
        <v>0</v>
      </c>
      <c r="CA402" s="177">
        <v>1</v>
      </c>
      <c r="CB402" s="177">
        <v>7</v>
      </c>
      <c r="CZ402" s="146">
        <v>2.3000000000000001E-4</v>
      </c>
    </row>
    <row r="403" spans="1:104" x14ac:dyDescent="0.2">
      <c r="A403" s="178"/>
      <c r="B403" s="180"/>
      <c r="C403" s="226" t="s">
        <v>645</v>
      </c>
      <c r="D403" s="227"/>
      <c r="E403" s="181">
        <v>3.948</v>
      </c>
      <c r="F403" s="182"/>
      <c r="G403" s="183"/>
      <c r="M403" s="179" t="s">
        <v>645</v>
      </c>
      <c r="O403" s="170"/>
    </row>
    <row r="404" spans="1:104" x14ac:dyDescent="0.2">
      <c r="A404" s="178"/>
      <c r="B404" s="180"/>
      <c r="C404" s="226" t="s">
        <v>646</v>
      </c>
      <c r="D404" s="227"/>
      <c r="E404" s="181">
        <v>3.024</v>
      </c>
      <c r="F404" s="182"/>
      <c r="G404" s="183"/>
      <c r="M404" s="179" t="s">
        <v>646</v>
      </c>
      <c r="O404" s="170"/>
    </row>
    <row r="405" spans="1:104" x14ac:dyDescent="0.2">
      <c r="A405" s="178"/>
      <c r="B405" s="180"/>
      <c r="C405" s="226" t="s">
        <v>647</v>
      </c>
      <c r="D405" s="227"/>
      <c r="E405" s="181">
        <v>2.2050000000000001</v>
      </c>
      <c r="F405" s="182"/>
      <c r="G405" s="183"/>
      <c r="M405" s="179" t="s">
        <v>647</v>
      </c>
      <c r="O405" s="170"/>
    </row>
    <row r="406" spans="1:104" x14ac:dyDescent="0.2">
      <c r="A406" s="171">
        <v>177</v>
      </c>
      <c r="B406" s="172" t="s">
        <v>648</v>
      </c>
      <c r="C406" s="173" t="s">
        <v>649</v>
      </c>
      <c r="D406" s="174" t="s">
        <v>125</v>
      </c>
      <c r="E406" s="175">
        <v>9.1769999999999996</v>
      </c>
      <c r="F406" s="175">
        <v>0</v>
      </c>
      <c r="G406" s="176">
        <f>E406*F406</f>
        <v>0</v>
      </c>
      <c r="O406" s="170">
        <v>2</v>
      </c>
      <c r="AA406" s="146">
        <v>1</v>
      </c>
      <c r="AB406" s="146">
        <v>7</v>
      </c>
      <c r="AC406" s="146">
        <v>7</v>
      </c>
      <c r="AZ406" s="146">
        <v>2</v>
      </c>
      <c r="BA406" s="146">
        <f>IF(AZ406=1,G406,0)</f>
        <v>0</v>
      </c>
      <c r="BB406" s="146">
        <f>IF(AZ406=2,G406,0)</f>
        <v>0</v>
      </c>
      <c r="BC406" s="146">
        <f>IF(AZ406=3,G406,0)</f>
        <v>0</v>
      </c>
      <c r="BD406" s="146">
        <f>IF(AZ406=4,G406,0)</f>
        <v>0</v>
      </c>
      <c r="BE406" s="146">
        <f>IF(AZ406=5,G406,0)</f>
        <v>0</v>
      </c>
      <c r="CA406" s="177">
        <v>1</v>
      </c>
      <c r="CB406" s="177">
        <v>7</v>
      </c>
      <c r="CZ406" s="146">
        <v>8.0000000000000007E-5</v>
      </c>
    </row>
    <row r="407" spans="1:104" x14ac:dyDescent="0.2">
      <c r="A407" s="171">
        <v>178</v>
      </c>
      <c r="B407" s="172" t="s">
        <v>650</v>
      </c>
      <c r="C407" s="173" t="s">
        <v>651</v>
      </c>
      <c r="D407" s="174" t="s">
        <v>125</v>
      </c>
      <c r="E407" s="175">
        <v>43.35</v>
      </c>
      <c r="F407" s="175">
        <v>0</v>
      </c>
      <c r="G407" s="176">
        <f>E407*F407</f>
        <v>0</v>
      </c>
      <c r="O407" s="170">
        <v>2</v>
      </c>
      <c r="AA407" s="146">
        <v>1</v>
      </c>
      <c r="AB407" s="146">
        <v>7</v>
      </c>
      <c r="AC407" s="146">
        <v>7</v>
      </c>
      <c r="AZ407" s="146">
        <v>2</v>
      </c>
      <c r="BA407" s="146">
        <f>IF(AZ407=1,G407,0)</f>
        <v>0</v>
      </c>
      <c r="BB407" s="146">
        <f>IF(AZ407=2,G407,0)</f>
        <v>0</v>
      </c>
      <c r="BC407" s="146">
        <f>IF(AZ407=3,G407,0)</f>
        <v>0</v>
      </c>
      <c r="BD407" s="146">
        <f>IF(AZ407=4,G407,0)</f>
        <v>0</v>
      </c>
      <c r="BE407" s="146">
        <f>IF(AZ407=5,G407,0)</f>
        <v>0</v>
      </c>
      <c r="CA407" s="177">
        <v>1</v>
      </c>
      <c r="CB407" s="177">
        <v>7</v>
      </c>
      <c r="CZ407" s="146">
        <v>5.9000000000000003E-4</v>
      </c>
    </row>
    <row r="408" spans="1:104" x14ac:dyDescent="0.2">
      <c r="A408" s="178"/>
      <c r="B408" s="180"/>
      <c r="C408" s="226" t="s">
        <v>652</v>
      </c>
      <c r="D408" s="227"/>
      <c r="E408" s="181">
        <v>43.35</v>
      </c>
      <c r="F408" s="182"/>
      <c r="G408" s="183"/>
      <c r="M408" s="179" t="s">
        <v>652</v>
      </c>
      <c r="O408" s="170"/>
    </row>
    <row r="409" spans="1:104" ht="22.5" x14ac:dyDescent="0.2">
      <c r="A409" s="171">
        <v>179</v>
      </c>
      <c r="B409" s="172" t="s">
        <v>653</v>
      </c>
      <c r="C409" s="173" t="s">
        <v>654</v>
      </c>
      <c r="D409" s="174" t="s">
        <v>125</v>
      </c>
      <c r="E409" s="175">
        <v>215.69200000000001</v>
      </c>
      <c r="F409" s="175">
        <v>0</v>
      </c>
      <c r="G409" s="176">
        <f>E409*F409</f>
        <v>0</v>
      </c>
      <c r="O409" s="170">
        <v>2</v>
      </c>
      <c r="AA409" s="146">
        <v>1</v>
      </c>
      <c r="AB409" s="146">
        <v>7</v>
      </c>
      <c r="AC409" s="146">
        <v>7</v>
      </c>
      <c r="AZ409" s="146">
        <v>2</v>
      </c>
      <c r="BA409" s="146">
        <f>IF(AZ409=1,G409,0)</f>
        <v>0</v>
      </c>
      <c r="BB409" s="146">
        <f>IF(AZ409=2,G409,0)</f>
        <v>0</v>
      </c>
      <c r="BC409" s="146">
        <f>IF(AZ409=3,G409,0)</f>
        <v>0</v>
      </c>
      <c r="BD409" s="146">
        <f>IF(AZ409=4,G409,0)</f>
        <v>0</v>
      </c>
      <c r="BE409" s="146">
        <f>IF(AZ409=5,G409,0)</f>
        <v>0</v>
      </c>
      <c r="CA409" s="177">
        <v>1</v>
      </c>
      <c r="CB409" s="177">
        <v>7</v>
      </c>
      <c r="CZ409" s="146">
        <v>5.1999999999999995E-4</v>
      </c>
    </row>
    <row r="410" spans="1:104" x14ac:dyDescent="0.2">
      <c r="A410" s="178"/>
      <c r="B410" s="180"/>
      <c r="C410" s="226" t="s">
        <v>655</v>
      </c>
      <c r="D410" s="227"/>
      <c r="E410" s="181">
        <v>39.6</v>
      </c>
      <c r="F410" s="182"/>
      <c r="G410" s="183"/>
      <c r="M410" s="179" t="s">
        <v>655</v>
      </c>
      <c r="O410" s="170"/>
    </row>
    <row r="411" spans="1:104" x14ac:dyDescent="0.2">
      <c r="A411" s="178"/>
      <c r="B411" s="180"/>
      <c r="C411" s="226" t="s">
        <v>656</v>
      </c>
      <c r="D411" s="227"/>
      <c r="E411" s="181">
        <v>9.5359999999999996</v>
      </c>
      <c r="F411" s="182"/>
      <c r="G411" s="183"/>
      <c r="M411" s="179" t="s">
        <v>656</v>
      </c>
      <c r="O411" s="170"/>
    </row>
    <row r="412" spans="1:104" x14ac:dyDescent="0.2">
      <c r="A412" s="178"/>
      <c r="B412" s="180"/>
      <c r="C412" s="226" t="s">
        <v>657</v>
      </c>
      <c r="D412" s="227"/>
      <c r="E412" s="181">
        <v>54.08</v>
      </c>
      <c r="F412" s="182"/>
      <c r="G412" s="183"/>
      <c r="M412" s="179" t="s">
        <v>657</v>
      </c>
      <c r="O412" s="170"/>
    </row>
    <row r="413" spans="1:104" x14ac:dyDescent="0.2">
      <c r="A413" s="178"/>
      <c r="B413" s="180"/>
      <c r="C413" s="226" t="s">
        <v>658</v>
      </c>
      <c r="D413" s="227"/>
      <c r="E413" s="181">
        <v>15.84</v>
      </c>
      <c r="F413" s="182"/>
      <c r="G413" s="183"/>
      <c r="M413" s="179" t="s">
        <v>658</v>
      </c>
      <c r="O413" s="170"/>
    </row>
    <row r="414" spans="1:104" x14ac:dyDescent="0.2">
      <c r="A414" s="178"/>
      <c r="B414" s="180"/>
      <c r="C414" s="226" t="s">
        <v>659</v>
      </c>
      <c r="D414" s="227"/>
      <c r="E414" s="181">
        <v>3.6</v>
      </c>
      <c r="F414" s="182"/>
      <c r="G414" s="183"/>
      <c r="M414" s="179" t="s">
        <v>659</v>
      </c>
      <c r="O414" s="170"/>
    </row>
    <row r="415" spans="1:104" x14ac:dyDescent="0.2">
      <c r="A415" s="178"/>
      <c r="B415" s="180"/>
      <c r="C415" s="228" t="s">
        <v>121</v>
      </c>
      <c r="D415" s="227"/>
      <c r="E415" s="204">
        <v>122.65600000000001</v>
      </c>
      <c r="F415" s="182"/>
      <c r="G415" s="183"/>
      <c r="M415" s="179" t="s">
        <v>121</v>
      </c>
      <c r="O415" s="170"/>
    </row>
    <row r="416" spans="1:104" x14ac:dyDescent="0.2">
      <c r="A416" s="178"/>
      <c r="B416" s="180"/>
      <c r="C416" s="226" t="s">
        <v>660</v>
      </c>
      <c r="D416" s="227"/>
      <c r="E416" s="181">
        <v>65.995999999999995</v>
      </c>
      <c r="F416" s="182"/>
      <c r="G416" s="183"/>
      <c r="M416" s="179" t="s">
        <v>660</v>
      </c>
      <c r="O416" s="170"/>
    </row>
    <row r="417" spans="1:104" x14ac:dyDescent="0.2">
      <c r="A417" s="178"/>
      <c r="B417" s="180"/>
      <c r="C417" s="226" t="s">
        <v>661</v>
      </c>
      <c r="D417" s="227"/>
      <c r="E417" s="181">
        <v>27.04</v>
      </c>
      <c r="F417" s="182"/>
      <c r="G417" s="183"/>
      <c r="M417" s="179" t="s">
        <v>661</v>
      </c>
      <c r="O417" s="170"/>
    </row>
    <row r="418" spans="1:104" x14ac:dyDescent="0.2">
      <c r="A418" s="178"/>
      <c r="B418" s="180"/>
      <c r="C418" s="228" t="s">
        <v>121</v>
      </c>
      <c r="D418" s="227"/>
      <c r="E418" s="204">
        <v>93.036000000000001</v>
      </c>
      <c r="F418" s="182"/>
      <c r="G418" s="183"/>
      <c r="M418" s="179" t="s">
        <v>121</v>
      </c>
      <c r="O418" s="170"/>
    </row>
    <row r="419" spans="1:104" x14ac:dyDescent="0.2">
      <c r="A419" s="184"/>
      <c r="B419" s="185" t="s">
        <v>76</v>
      </c>
      <c r="C419" s="186" t="str">
        <f>CONCATENATE(B401," ",C401)</f>
        <v>783 Nátěry</v>
      </c>
      <c r="D419" s="187"/>
      <c r="E419" s="188"/>
      <c r="F419" s="189"/>
      <c r="G419" s="190">
        <f>SUM(G401:G418)</f>
        <v>0</v>
      </c>
      <c r="O419" s="170">
        <v>4</v>
      </c>
      <c r="BA419" s="191">
        <f>SUM(BA401:BA418)</f>
        <v>0</v>
      </c>
      <c r="BB419" s="191">
        <f>SUM(BB401:BB418)</f>
        <v>0</v>
      </c>
      <c r="BC419" s="191">
        <f>SUM(BC401:BC418)</f>
        <v>0</v>
      </c>
      <c r="BD419" s="191">
        <f>SUM(BD401:BD418)</f>
        <v>0</v>
      </c>
      <c r="BE419" s="191">
        <f>SUM(BE401:BE418)</f>
        <v>0</v>
      </c>
    </row>
    <row r="420" spans="1:104" x14ac:dyDescent="0.2">
      <c r="A420" s="163" t="s">
        <v>72</v>
      </c>
      <c r="B420" s="164" t="s">
        <v>662</v>
      </c>
      <c r="C420" s="165" t="s">
        <v>663</v>
      </c>
      <c r="D420" s="166"/>
      <c r="E420" s="167"/>
      <c r="F420" s="167"/>
      <c r="G420" s="168"/>
      <c r="H420" s="169"/>
      <c r="I420" s="169"/>
      <c r="O420" s="170">
        <v>1</v>
      </c>
    </row>
    <row r="421" spans="1:104" x14ac:dyDescent="0.2">
      <c r="A421" s="171">
        <v>180</v>
      </c>
      <c r="B421" s="172" t="s">
        <v>664</v>
      </c>
      <c r="C421" s="173" t="s">
        <v>665</v>
      </c>
      <c r="D421" s="174" t="s">
        <v>125</v>
      </c>
      <c r="E421" s="175">
        <v>440.92450000000002</v>
      </c>
      <c r="F421" s="175">
        <v>0</v>
      </c>
      <c r="G421" s="176">
        <f>E421*F421</f>
        <v>0</v>
      </c>
      <c r="O421" s="170">
        <v>2</v>
      </c>
      <c r="AA421" s="146">
        <v>1</v>
      </c>
      <c r="AB421" s="146">
        <v>7</v>
      </c>
      <c r="AC421" s="146">
        <v>7</v>
      </c>
      <c r="AZ421" s="146">
        <v>2</v>
      </c>
      <c r="BA421" s="146">
        <f>IF(AZ421=1,G421,0)</f>
        <v>0</v>
      </c>
      <c r="BB421" s="146">
        <f>IF(AZ421=2,G421,0)</f>
        <v>0</v>
      </c>
      <c r="BC421" s="146">
        <f>IF(AZ421=3,G421,0)</f>
        <v>0</v>
      </c>
      <c r="BD421" s="146">
        <f>IF(AZ421=4,G421,0)</f>
        <v>0</v>
      </c>
      <c r="BE421" s="146">
        <f>IF(AZ421=5,G421,0)</f>
        <v>0</v>
      </c>
      <c r="CA421" s="177">
        <v>1</v>
      </c>
      <c r="CB421" s="177">
        <v>7</v>
      </c>
      <c r="CZ421" s="146">
        <v>1.7000000000000001E-4</v>
      </c>
    </row>
    <row r="422" spans="1:104" x14ac:dyDescent="0.2">
      <c r="A422" s="171">
        <v>181</v>
      </c>
      <c r="B422" s="172" t="s">
        <v>666</v>
      </c>
      <c r="C422" s="173" t="s">
        <v>667</v>
      </c>
      <c r="D422" s="174" t="s">
        <v>125</v>
      </c>
      <c r="E422" s="175">
        <v>440.92450000000002</v>
      </c>
      <c r="F422" s="175">
        <v>0</v>
      </c>
      <c r="G422" s="176">
        <f>E422*F422</f>
        <v>0</v>
      </c>
      <c r="O422" s="170">
        <v>2</v>
      </c>
      <c r="AA422" s="146">
        <v>1</v>
      </c>
      <c r="AB422" s="146">
        <v>7</v>
      </c>
      <c r="AC422" s="146">
        <v>7</v>
      </c>
      <c r="AZ422" s="146">
        <v>2</v>
      </c>
      <c r="BA422" s="146">
        <f>IF(AZ422=1,G422,0)</f>
        <v>0</v>
      </c>
      <c r="BB422" s="146">
        <f>IF(AZ422=2,G422,0)</f>
        <v>0</v>
      </c>
      <c r="BC422" s="146">
        <f>IF(AZ422=3,G422,0)</f>
        <v>0</v>
      </c>
      <c r="BD422" s="146">
        <f>IF(AZ422=4,G422,0)</f>
        <v>0</v>
      </c>
      <c r="BE422" s="146">
        <f>IF(AZ422=5,G422,0)</f>
        <v>0</v>
      </c>
      <c r="CA422" s="177">
        <v>1</v>
      </c>
      <c r="CB422" s="177">
        <v>7</v>
      </c>
      <c r="CZ422" s="146">
        <v>4.6000000000000001E-4</v>
      </c>
    </row>
    <row r="423" spans="1:104" x14ac:dyDescent="0.2">
      <c r="A423" s="178"/>
      <c r="B423" s="180"/>
      <c r="C423" s="226" t="s">
        <v>668</v>
      </c>
      <c r="D423" s="227"/>
      <c r="E423" s="181">
        <v>85.304500000000004</v>
      </c>
      <c r="F423" s="182"/>
      <c r="G423" s="183"/>
      <c r="M423" s="179" t="s">
        <v>668</v>
      </c>
      <c r="O423" s="170"/>
    </row>
    <row r="424" spans="1:104" x14ac:dyDescent="0.2">
      <c r="A424" s="178"/>
      <c r="B424" s="180"/>
      <c r="C424" s="226" t="s">
        <v>669</v>
      </c>
      <c r="D424" s="227"/>
      <c r="E424" s="181">
        <v>355.62</v>
      </c>
      <c r="F424" s="182"/>
      <c r="G424" s="183"/>
      <c r="M424" s="179" t="s">
        <v>669</v>
      </c>
      <c r="O424" s="170"/>
    </row>
    <row r="425" spans="1:104" x14ac:dyDescent="0.2">
      <c r="A425" s="184"/>
      <c r="B425" s="185" t="s">
        <v>76</v>
      </c>
      <c r="C425" s="186" t="str">
        <f>CONCATENATE(B420," ",C420)</f>
        <v>784 Malby</v>
      </c>
      <c r="D425" s="187"/>
      <c r="E425" s="188"/>
      <c r="F425" s="189"/>
      <c r="G425" s="190">
        <f>SUM(G420:G424)</f>
        <v>0</v>
      </c>
      <c r="O425" s="170">
        <v>4</v>
      </c>
      <c r="BA425" s="191">
        <f>SUM(BA420:BA424)</f>
        <v>0</v>
      </c>
      <c r="BB425" s="191">
        <f>SUM(BB420:BB424)</f>
        <v>0</v>
      </c>
      <c r="BC425" s="191">
        <f>SUM(BC420:BC424)</f>
        <v>0</v>
      </c>
      <c r="BD425" s="191">
        <f>SUM(BD420:BD424)</f>
        <v>0</v>
      </c>
      <c r="BE425" s="191">
        <f>SUM(BE420:BE424)</f>
        <v>0</v>
      </c>
    </row>
    <row r="426" spans="1:104" x14ac:dyDescent="0.2">
      <c r="A426" s="163" t="s">
        <v>72</v>
      </c>
      <c r="B426" s="164" t="s">
        <v>670</v>
      </c>
      <c r="C426" s="165" t="s">
        <v>671</v>
      </c>
      <c r="D426" s="166"/>
      <c r="E426" s="167"/>
      <c r="F426" s="167"/>
      <c r="G426" s="168"/>
      <c r="H426" s="169"/>
      <c r="I426" s="169"/>
      <c r="O426" s="170">
        <v>1</v>
      </c>
    </row>
    <row r="427" spans="1:104" x14ac:dyDescent="0.2">
      <c r="A427" s="171">
        <v>182</v>
      </c>
      <c r="B427" s="172" t="s">
        <v>672</v>
      </c>
      <c r="C427" s="173" t="s">
        <v>673</v>
      </c>
      <c r="D427" s="174" t="s">
        <v>327</v>
      </c>
      <c r="E427" s="175">
        <v>1</v>
      </c>
      <c r="F427" s="175">
        <v>0</v>
      </c>
      <c r="G427" s="176">
        <f>E427*F427</f>
        <v>0</v>
      </c>
      <c r="O427" s="170">
        <v>2</v>
      </c>
      <c r="AA427" s="146">
        <v>12</v>
      </c>
      <c r="AB427" s="146">
        <v>0</v>
      </c>
      <c r="AC427" s="146">
        <v>54</v>
      </c>
      <c r="AZ427" s="146">
        <v>4</v>
      </c>
      <c r="BA427" s="146">
        <f>IF(AZ427=1,G427,0)</f>
        <v>0</v>
      </c>
      <c r="BB427" s="146">
        <f>IF(AZ427=2,G427,0)</f>
        <v>0</v>
      </c>
      <c r="BC427" s="146">
        <f>IF(AZ427=3,G427,0)</f>
        <v>0</v>
      </c>
      <c r="BD427" s="146">
        <f>IF(AZ427=4,G427,0)</f>
        <v>0</v>
      </c>
      <c r="BE427" s="146">
        <f>IF(AZ427=5,G427,0)</f>
        <v>0</v>
      </c>
      <c r="CA427" s="177">
        <v>12</v>
      </c>
      <c r="CB427" s="177">
        <v>0</v>
      </c>
      <c r="CZ427" s="146">
        <v>0</v>
      </c>
    </row>
    <row r="428" spans="1:104" x14ac:dyDescent="0.2">
      <c r="A428" s="184"/>
      <c r="B428" s="185" t="s">
        <v>76</v>
      </c>
      <c r="C428" s="186" t="str">
        <f>CONCATENATE(B426," ",C426)</f>
        <v>M21 Elektromontáže</v>
      </c>
      <c r="D428" s="187"/>
      <c r="E428" s="188"/>
      <c r="F428" s="189"/>
      <c r="G428" s="190">
        <f>SUM(G426:G427)</f>
        <v>0</v>
      </c>
      <c r="O428" s="170">
        <v>4</v>
      </c>
      <c r="BA428" s="191">
        <f>SUM(BA426:BA427)</f>
        <v>0</v>
      </c>
      <c r="BB428" s="191">
        <f>SUM(BB426:BB427)</f>
        <v>0</v>
      </c>
      <c r="BC428" s="191">
        <f>SUM(BC426:BC427)</f>
        <v>0</v>
      </c>
      <c r="BD428" s="191">
        <f>SUM(BD426:BD427)</f>
        <v>0</v>
      </c>
      <c r="BE428" s="191">
        <f>SUM(BE426:BE427)</f>
        <v>0</v>
      </c>
    </row>
    <row r="429" spans="1:104" x14ac:dyDescent="0.2">
      <c r="A429" s="163" t="s">
        <v>72</v>
      </c>
      <c r="B429" s="164" t="s">
        <v>674</v>
      </c>
      <c r="C429" s="165" t="s">
        <v>675</v>
      </c>
      <c r="D429" s="166"/>
      <c r="E429" s="167"/>
      <c r="F429" s="167"/>
      <c r="G429" s="168"/>
      <c r="H429" s="169"/>
      <c r="I429" s="169"/>
      <c r="O429" s="170">
        <v>1</v>
      </c>
    </row>
    <row r="430" spans="1:104" ht="22.5" x14ac:dyDescent="0.2">
      <c r="A430" s="171">
        <v>183</v>
      </c>
      <c r="B430" s="172" t="s">
        <v>676</v>
      </c>
      <c r="C430" s="173" t="s">
        <v>677</v>
      </c>
      <c r="D430" s="174" t="s">
        <v>172</v>
      </c>
      <c r="E430" s="175">
        <v>47</v>
      </c>
      <c r="F430" s="175">
        <v>0</v>
      </c>
      <c r="G430" s="176">
        <f>E430*F430</f>
        <v>0</v>
      </c>
      <c r="O430" s="170">
        <v>2</v>
      </c>
      <c r="AA430" s="146">
        <v>1</v>
      </c>
      <c r="AB430" s="146">
        <v>9</v>
      </c>
      <c r="AC430" s="146">
        <v>9</v>
      </c>
      <c r="AZ430" s="146">
        <v>4</v>
      </c>
      <c r="BA430" s="146">
        <f>IF(AZ430=1,G430,0)</f>
        <v>0</v>
      </c>
      <c r="BB430" s="146">
        <f>IF(AZ430=2,G430,0)</f>
        <v>0</v>
      </c>
      <c r="BC430" s="146">
        <f>IF(AZ430=3,G430,0)</f>
        <v>0</v>
      </c>
      <c r="BD430" s="146">
        <f>IF(AZ430=4,G430,0)</f>
        <v>0</v>
      </c>
      <c r="BE430" s="146">
        <f>IF(AZ430=5,G430,0)</f>
        <v>0</v>
      </c>
      <c r="CA430" s="177">
        <v>1</v>
      </c>
      <c r="CB430" s="177">
        <v>9</v>
      </c>
      <c r="CZ430" s="146">
        <v>0</v>
      </c>
    </row>
    <row r="431" spans="1:104" x14ac:dyDescent="0.2">
      <c r="A431" s="178"/>
      <c r="B431" s="180"/>
      <c r="C431" s="226" t="s">
        <v>678</v>
      </c>
      <c r="D431" s="227"/>
      <c r="E431" s="181">
        <v>47</v>
      </c>
      <c r="F431" s="182"/>
      <c r="G431" s="183"/>
      <c r="M431" s="179" t="s">
        <v>678</v>
      </c>
      <c r="O431" s="170"/>
    </row>
    <row r="432" spans="1:104" x14ac:dyDescent="0.2">
      <c r="A432" s="184"/>
      <c r="B432" s="185" t="s">
        <v>76</v>
      </c>
      <c r="C432" s="186" t="str">
        <f>CONCATENATE(B429," ",C429)</f>
        <v>M211 Hromosvod</v>
      </c>
      <c r="D432" s="187"/>
      <c r="E432" s="188"/>
      <c r="F432" s="189"/>
      <c r="G432" s="190">
        <f>SUM(G429:G431)</f>
        <v>0</v>
      </c>
      <c r="O432" s="170">
        <v>4</v>
      </c>
      <c r="BA432" s="191">
        <f>SUM(BA429:BA431)</f>
        <v>0</v>
      </c>
      <c r="BB432" s="191">
        <f>SUM(BB429:BB431)</f>
        <v>0</v>
      </c>
      <c r="BC432" s="191">
        <f>SUM(BC429:BC431)</f>
        <v>0</v>
      </c>
      <c r="BD432" s="191">
        <f>SUM(BD429:BD431)</f>
        <v>0</v>
      </c>
      <c r="BE432" s="191">
        <f>SUM(BE429:BE431)</f>
        <v>0</v>
      </c>
    </row>
    <row r="433" spans="1:104" x14ac:dyDescent="0.2">
      <c r="A433" s="163" t="s">
        <v>72</v>
      </c>
      <c r="B433" s="164" t="s">
        <v>679</v>
      </c>
      <c r="C433" s="165" t="s">
        <v>680</v>
      </c>
      <c r="D433" s="166"/>
      <c r="E433" s="167"/>
      <c r="F433" s="167"/>
      <c r="G433" s="168"/>
      <c r="H433" s="169"/>
      <c r="I433" s="169"/>
      <c r="O433" s="170">
        <v>1</v>
      </c>
    </row>
    <row r="434" spans="1:104" x14ac:dyDescent="0.2">
      <c r="A434" s="171">
        <v>184</v>
      </c>
      <c r="B434" s="172" t="s">
        <v>681</v>
      </c>
      <c r="C434" s="173" t="s">
        <v>682</v>
      </c>
      <c r="D434" s="174" t="s">
        <v>327</v>
      </c>
      <c r="E434" s="175">
        <v>1</v>
      </c>
      <c r="F434" s="175">
        <v>0</v>
      </c>
      <c r="G434" s="176">
        <f>E434*F434</f>
        <v>0</v>
      </c>
      <c r="O434" s="170">
        <v>2</v>
      </c>
      <c r="AA434" s="146">
        <v>12</v>
      </c>
      <c r="AB434" s="146">
        <v>0</v>
      </c>
      <c r="AC434" s="146">
        <v>177</v>
      </c>
      <c r="AZ434" s="146">
        <v>4</v>
      </c>
      <c r="BA434" s="146">
        <f>IF(AZ434=1,G434,0)</f>
        <v>0</v>
      </c>
      <c r="BB434" s="146">
        <f>IF(AZ434=2,G434,0)</f>
        <v>0</v>
      </c>
      <c r="BC434" s="146">
        <f>IF(AZ434=3,G434,0)</f>
        <v>0</v>
      </c>
      <c r="BD434" s="146">
        <f>IF(AZ434=4,G434,0)</f>
        <v>0</v>
      </c>
      <c r="BE434" s="146">
        <f>IF(AZ434=5,G434,0)</f>
        <v>0</v>
      </c>
      <c r="CA434" s="177">
        <v>12</v>
      </c>
      <c r="CB434" s="177">
        <v>0</v>
      </c>
      <c r="CZ434" s="146">
        <v>0</v>
      </c>
    </row>
    <row r="435" spans="1:104" x14ac:dyDescent="0.2">
      <c r="A435" s="184"/>
      <c r="B435" s="185" t="s">
        <v>76</v>
      </c>
      <c r="C435" s="186" t="str">
        <f>CONCATENATE(B433," ",C433)</f>
        <v>M24 Montáže vzduchotechnických zařízení</v>
      </c>
      <c r="D435" s="187"/>
      <c r="E435" s="188"/>
      <c r="F435" s="189"/>
      <c r="G435" s="190">
        <f>SUM(G433:G434)</f>
        <v>0</v>
      </c>
      <c r="O435" s="170">
        <v>4</v>
      </c>
      <c r="BA435" s="191">
        <f>SUM(BA433:BA434)</f>
        <v>0</v>
      </c>
      <c r="BB435" s="191">
        <f>SUM(BB433:BB434)</f>
        <v>0</v>
      </c>
      <c r="BC435" s="191">
        <f>SUM(BC433:BC434)</f>
        <v>0</v>
      </c>
      <c r="BD435" s="191">
        <f>SUM(BD433:BD434)</f>
        <v>0</v>
      </c>
      <c r="BE435" s="191">
        <f>SUM(BE433:BE434)</f>
        <v>0</v>
      </c>
    </row>
    <row r="436" spans="1:104" x14ac:dyDescent="0.2">
      <c r="E436" s="146"/>
    </row>
    <row r="437" spans="1:104" x14ac:dyDescent="0.2">
      <c r="E437" s="146"/>
    </row>
    <row r="438" spans="1:104" x14ac:dyDescent="0.2">
      <c r="E438" s="146"/>
    </row>
    <row r="439" spans="1:104" x14ac:dyDescent="0.2">
      <c r="E439" s="146"/>
    </row>
    <row r="440" spans="1:104" x14ac:dyDescent="0.2">
      <c r="E440" s="146"/>
    </row>
    <row r="441" spans="1:104" x14ac:dyDescent="0.2">
      <c r="E441" s="146"/>
    </row>
    <row r="442" spans="1:104" x14ac:dyDescent="0.2">
      <c r="E442" s="146"/>
    </row>
    <row r="443" spans="1:104" x14ac:dyDescent="0.2">
      <c r="E443" s="146"/>
    </row>
    <row r="444" spans="1:104" x14ac:dyDescent="0.2">
      <c r="E444" s="146"/>
    </row>
    <row r="445" spans="1:104" x14ac:dyDescent="0.2">
      <c r="E445" s="146"/>
    </row>
    <row r="446" spans="1:104" x14ac:dyDescent="0.2">
      <c r="E446" s="146"/>
    </row>
    <row r="447" spans="1:104" x14ac:dyDescent="0.2">
      <c r="E447" s="146"/>
    </row>
    <row r="448" spans="1:104" x14ac:dyDescent="0.2">
      <c r="E448" s="146"/>
    </row>
    <row r="449" spans="1:7" x14ac:dyDescent="0.2">
      <c r="E449" s="146"/>
    </row>
    <row r="450" spans="1:7" x14ac:dyDescent="0.2">
      <c r="E450" s="146"/>
    </row>
    <row r="451" spans="1:7" x14ac:dyDescent="0.2">
      <c r="E451" s="146"/>
    </row>
    <row r="452" spans="1:7" x14ac:dyDescent="0.2">
      <c r="E452" s="146"/>
    </row>
    <row r="453" spans="1:7" x14ac:dyDescent="0.2">
      <c r="E453" s="146"/>
    </row>
    <row r="454" spans="1:7" x14ac:dyDescent="0.2">
      <c r="E454" s="146"/>
    </row>
    <row r="455" spans="1:7" x14ac:dyDescent="0.2">
      <c r="E455" s="146"/>
    </row>
    <row r="456" spans="1:7" x14ac:dyDescent="0.2">
      <c r="E456" s="146"/>
    </row>
    <row r="457" spans="1:7" x14ac:dyDescent="0.2">
      <c r="E457" s="146"/>
    </row>
    <row r="458" spans="1:7" x14ac:dyDescent="0.2">
      <c r="E458" s="146"/>
    </row>
    <row r="459" spans="1:7" x14ac:dyDescent="0.2">
      <c r="A459" s="192"/>
      <c r="B459" s="192"/>
      <c r="C459" s="192"/>
      <c r="D459" s="192"/>
      <c r="E459" s="192"/>
      <c r="F459" s="192"/>
      <c r="G459" s="192"/>
    </row>
    <row r="460" spans="1:7" x14ac:dyDescent="0.2">
      <c r="A460" s="192"/>
      <c r="B460" s="192"/>
      <c r="C460" s="192"/>
      <c r="D460" s="192"/>
      <c r="E460" s="192"/>
      <c r="F460" s="192"/>
      <c r="G460" s="192"/>
    </row>
    <row r="461" spans="1:7" x14ac:dyDescent="0.2">
      <c r="A461" s="192"/>
      <c r="B461" s="192"/>
      <c r="C461" s="192"/>
      <c r="D461" s="192"/>
      <c r="E461" s="192"/>
      <c r="F461" s="192"/>
      <c r="G461" s="192"/>
    </row>
    <row r="462" spans="1:7" x14ac:dyDescent="0.2">
      <c r="A462" s="192"/>
      <c r="B462" s="192"/>
      <c r="C462" s="192"/>
      <c r="D462" s="192"/>
      <c r="E462" s="192"/>
      <c r="F462" s="192"/>
      <c r="G462" s="192"/>
    </row>
    <row r="463" spans="1:7" x14ac:dyDescent="0.2">
      <c r="E463" s="146"/>
    </row>
    <row r="464" spans="1:7" x14ac:dyDescent="0.2">
      <c r="E464" s="146"/>
    </row>
    <row r="465" spans="5:5" x14ac:dyDescent="0.2">
      <c r="E465" s="146"/>
    </row>
    <row r="466" spans="5:5" x14ac:dyDescent="0.2">
      <c r="E466" s="146"/>
    </row>
    <row r="467" spans="5:5" x14ac:dyDescent="0.2">
      <c r="E467" s="146"/>
    </row>
    <row r="468" spans="5:5" x14ac:dyDescent="0.2">
      <c r="E468" s="146"/>
    </row>
    <row r="469" spans="5:5" x14ac:dyDescent="0.2">
      <c r="E469" s="146"/>
    </row>
    <row r="470" spans="5:5" x14ac:dyDescent="0.2">
      <c r="E470" s="146"/>
    </row>
    <row r="471" spans="5:5" x14ac:dyDescent="0.2">
      <c r="E471" s="146"/>
    </row>
    <row r="472" spans="5:5" x14ac:dyDescent="0.2">
      <c r="E472" s="146"/>
    </row>
    <row r="473" spans="5:5" x14ac:dyDescent="0.2">
      <c r="E473" s="146"/>
    </row>
    <row r="474" spans="5:5" x14ac:dyDescent="0.2">
      <c r="E474" s="146"/>
    </row>
    <row r="475" spans="5:5" x14ac:dyDescent="0.2">
      <c r="E475" s="146"/>
    </row>
    <row r="476" spans="5:5" x14ac:dyDescent="0.2">
      <c r="E476" s="146"/>
    </row>
    <row r="477" spans="5:5" x14ac:dyDescent="0.2">
      <c r="E477" s="146"/>
    </row>
    <row r="478" spans="5:5" x14ac:dyDescent="0.2">
      <c r="E478" s="146"/>
    </row>
    <row r="479" spans="5:5" x14ac:dyDescent="0.2">
      <c r="E479" s="146"/>
    </row>
    <row r="480" spans="5:5" x14ac:dyDescent="0.2">
      <c r="E480" s="146"/>
    </row>
    <row r="481" spans="1:7" x14ac:dyDescent="0.2">
      <c r="E481" s="146"/>
    </row>
    <row r="482" spans="1:7" x14ac:dyDescent="0.2">
      <c r="E482" s="146"/>
    </row>
    <row r="483" spans="1:7" x14ac:dyDescent="0.2">
      <c r="E483" s="146"/>
    </row>
    <row r="484" spans="1:7" x14ac:dyDescent="0.2">
      <c r="E484" s="146"/>
    </row>
    <row r="485" spans="1:7" x14ac:dyDescent="0.2">
      <c r="E485" s="146"/>
    </row>
    <row r="486" spans="1:7" x14ac:dyDescent="0.2">
      <c r="E486" s="146"/>
    </row>
    <row r="487" spans="1:7" x14ac:dyDescent="0.2">
      <c r="E487" s="146"/>
    </row>
    <row r="488" spans="1:7" x14ac:dyDescent="0.2">
      <c r="E488" s="146"/>
    </row>
    <row r="489" spans="1:7" x14ac:dyDescent="0.2">
      <c r="E489" s="146"/>
    </row>
    <row r="490" spans="1:7" x14ac:dyDescent="0.2">
      <c r="E490" s="146"/>
    </row>
    <row r="491" spans="1:7" x14ac:dyDescent="0.2">
      <c r="E491" s="146"/>
    </row>
    <row r="492" spans="1:7" x14ac:dyDescent="0.2">
      <c r="E492" s="146"/>
    </row>
    <row r="493" spans="1:7" x14ac:dyDescent="0.2">
      <c r="E493" s="146"/>
    </row>
    <row r="494" spans="1:7" x14ac:dyDescent="0.2">
      <c r="A494" s="193"/>
      <c r="B494" s="193"/>
    </row>
    <row r="495" spans="1:7" x14ac:dyDescent="0.2">
      <c r="A495" s="192"/>
      <c r="B495" s="192"/>
      <c r="C495" s="195"/>
      <c r="D495" s="195"/>
      <c r="E495" s="196"/>
      <c r="F495" s="195"/>
      <c r="G495" s="197"/>
    </row>
    <row r="496" spans="1:7" x14ac:dyDescent="0.2">
      <c r="A496" s="198"/>
      <c r="B496" s="198"/>
      <c r="C496" s="192"/>
      <c r="D496" s="192"/>
      <c r="E496" s="199"/>
      <c r="F496" s="192"/>
      <c r="G496" s="192"/>
    </row>
    <row r="497" spans="1:7" x14ac:dyDescent="0.2">
      <c r="A497" s="192"/>
      <c r="B497" s="192"/>
      <c r="C497" s="192"/>
      <c r="D497" s="192"/>
      <c r="E497" s="199"/>
      <c r="F497" s="192"/>
      <c r="G497" s="192"/>
    </row>
    <row r="498" spans="1:7" x14ac:dyDescent="0.2">
      <c r="A498" s="192"/>
      <c r="B498" s="192"/>
      <c r="C498" s="192"/>
      <c r="D498" s="192"/>
      <c r="E498" s="199"/>
      <c r="F498" s="192"/>
      <c r="G498" s="192"/>
    </row>
    <row r="499" spans="1:7" x14ac:dyDescent="0.2">
      <c r="A499" s="192"/>
      <c r="B499" s="192"/>
      <c r="C499" s="192"/>
      <c r="D499" s="192"/>
      <c r="E499" s="199"/>
      <c r="F499" s="192"/>
      <c r="G499" s="192"/>
    </row>
    <row r="500" spans="1:7" x14ac:dyDescent="0.2">
      <c r="A500" s="192"/>
      <c r="B500" s="192"/>
      <c r="C500" s="192"/>
      <c r="D500" s="192"/>
      <c r="E500" s="199"/>
      <c r="F500" s="192"/>
      <c r="G500" s="192"/>
    </row>
    <row r="501" spans="1:7" x14ac:dyDescent="0.2">
      <c r="A501" s="192"/>
      <c r="B501" s="192"/>
      <c r="C501" s="192"/>
      <c r="D501" s="192"/>
      <c r="E501" s="199"/>
      <c r="F501" s="192"/>
      <c r="G501" s="192"/>
    </row>
    <row r="502" spans="1:7" x14ac:dyDescent="0.2">
      <c r="A502" s="192"/>
      <c r="B502" s="192"/>
      <c r="C502" s="192"/>
      <c r="D502" s="192"/>
      <c r="E502" s="199"/>
      <c r="F502" s="192"/>
      <c r="G502" s="192"/>
    </row>
    <row r="503" spans="1:7" x14ac:dyDescent="0.2">
      <c r="A503" s="192"/>
      <c r="B503" s="192"/>
      <c r="C503" s="192"/>
      <c r="D503" s="192"/>
      <c r="E503" s="199"/>
      <c r="F503" s="192"/>
      <c r="G503" s="192"/>
    </row>
    <row r="504" spans="1:7" x14ac:dyDescent="0.2">
      <c r="A504" s="192"/>
      <c r="B504" s="192"/>
      <c r="C504" s="192"/>
      <c r="D504" s="192"/>
      <c r="E504" s="199"/>
      <c r="F504" s="192"/>
      <c r="G504" s="192"/>
    </row>
    <row r="505" spans="1:7" x14ac:dyDescent="0.2">
      <c r="A505" s="192"/>
      <c r="B505" s="192"/>
      <c r="C505" s="192"/>
      <c r="D505" s="192"/>
      <c r="E505" s="199"/>
      <c r="F505" s="192"/>
      <c r="G505" s="192"/>
    </row>
    <row r="506" spans="1:7" x14ac:dyDescent="0.2">
      <c r="A506" s="192"/>
      <c r="B506" s="192"/>
      <c r="C506" s="192"/>
      <c r="D506" s="192"/>
      <c r="E506" s="199"/>
      <c r="F506" s="192"/>
      <c r="G506" s="192"/>
    </row>
    <row r="507" spans="1:7" x14ac:dyDescent="0.2">
      <c r="A507" s="192"/>
      <c r="B507" s="192"/>
      <c r="C507" s="192"/>
      <c r="D507" s="192"/>
      <c r="E507" s="199"/>
      <c r="F507" s="192"/>
      <c r="G507" s="192"/>
    </row>
    <row r="508" spans="1:7" x14ac:dyDescent="0.2">
      <c r="A508" s="192"/>
      <c r="B508" s="192"/>
      <c r="C508" s="192"/>
      <c r="D508" s="192"/>
      <c r="E508" s="199"/>
      <c r="F508" s="192"/>
      <c r="G508" s="192"/>
    </row>
  </sheetData>
  <mergeCells count="193">
    <mergeCell ref="C17:D17"/>
    <mergeCell ref="C19:D19"/>
    <mergeCell ref="C21:D21"/>
    <mergeCell ref="C23:D23"/>
    <mergeCell ref="C26:D26"/>
    <mergeCell ref="A1:G1"/>
    <mergeCell ref="A3:B3"/>
    <mergeCell ref="A4:B4"/>
    <mergeCell ref="E4:G4"/>
    <mergeCell ref="C9:D9"/>
    <mergeCell ref="C11:D11"/>
    <mergeCell ref="C13:D13"/>
    <mergeCell ref="C15:D15"/>
    <mergeCell ref="C43:D43"/>
    <mergeCell ref="C44:D44"/>
    <mergeCell ref="C45:D45"/>
    <mergeCell ref="C47:D47"/>
    <mergeCell ref="C48:D48"/>
    <mergeCell ref="C49:D49"/>
    <mergeCell ref="C50:D50"/>
    <mergeCell ref="C51:D51"/>
    <mergeCell ref="C31:D31"/>
    <mergeCell ref="C32:D32"/>
    <mergeCell ref="C33:D33"/>
    <mergeCell ref="C34:D34"/>
    <mergeCell ref="C36:D36"/>
    <mergeCell ref="C37:D37"/>
    <mergeCell ref="C62:D62"/>
    <mergeCell ref="C64:D64"/>
    <mergeCell ref="C66:D66"/>
    <mergeCell ref="C68:D68"/>
    <mergeCell ref="C70:D70"/>
    <mergeCell ref="C71:D71"/>
    <mergeCell ref="C52:D52"/>
    <mergeCell ref="C54:D54"/>
    <mergeCell ref="C56:D56"/>
    <mergeCell ref="C57:D57"/>
    <mergeCell ref="C59:D59"/>
    <mergeCell ref="C61:D61"/>
    <mergeCell ref="C83:D83"/>
    <mergeCell ref="C87:D87"/>
    <mergeCell ref="C89:D89"/>
    <mergeCell ref="C91:D91"/>
    <mergeCell ref="C94:D94"/>
    <mergeCell ref="C96:D96"/>
    <mergeCell ref="C98:D98"/>
    <mergeCell ref="C100:D100"/>
    <mergeCell ref="C73:D73"/>
    <mergeCell ref="C74:D74"/>
    <mergeCell ref="C76:D76"/>
    <mergeCell ref="C78:D78"/>
    <mergeCell ref="C80:D80"/>
    <mergeCell ref="C82:D82"/>
    <mergeCell ref="C114:D114"/>
    <mergeCell ref="C115:D115"/>
    <mergeCell ref="C116:D116"/>
    <mergeCell ref="C117:D117"/>
    <mergeCell ref="C118:D118"/>
    <mergeCell ref="C119:D119"/>
    <mergeCell ref="C104:D104"/>
    <mergeCell ref="C106:D106"/>
    <mergeCell ref="C108:D108"/>
    <mergeCell ref="C109:D109"/>
    <mergeCell ref="C110:D110"/>
    <mergeCell ref="C111:D111"/>
    <mergeCell ref="C112:D112"/>
    <mergeCell ref="C113:D113"/>
    <mergeCell ref="C126:D126"/>
    <mergeCell ref="C127:D127"/>
    <mergeCell ref="C128:D128"/>
    <mergeCell ref="C129:D129"/>
    <mergeCell ref="C131:D131"/>
    <mergeCell ref="C133:D133"/>
    <mergeCell ref="C120:D120"/>
    <mergeCell ref="C121:D121"/>
    <mergeCell ref="C122:D122"/>
    <mergeCell ref="C123:D123"/>
    <mergeCell ref="C124:D124"/>
    <mergeCell ref="C125:D125"/>
    <mergeCell ref="C142:D142"/>
    <mergeCell ref="C143:D143"/>
    <mergeCell ref="C144:D144"/>
    <mergeCell ref="C145:D145"/>
    <mergeCell ref="C148:D148"/>
    <mergeCell ref="C149:D149"/>
    <mergeCell ref="C134:D134"/>
    <mergeCell ref="C136:D136"/>
    <mergeCell ref="C137:D137"/>
    <mergeCell ref="C138:D138"/>
    <mergeCell ref="C139:D139"/>
    <mergeCell ref="C141:D141"/>
    <mergeCell ref="C161:D161"/>
    <mergeCell ref="C163:D163"/>
    <mergeCell ref="C165:D165"/>
    <mergeCell ref="C167:D167"/>
    <mergeCell ref="C168:D168"/>
    <mergeCell ref="C170:D170"/>
    <mergeCell ref="C150:D150"/>
    <mergeCell ref="C152:D152"/>
    <mergeCell ref="C154:D154"/>
    <mergeCell ref="C156:D156"/>
    <mergeCell ref="C158:D158"/>
    <mergeCell ref="C160:D160"/>
    <mergeCell ref="C186:D186"/>
    <mergeCell ref="C192:D192"/>
    <mergeCell ref="C196:D196"/>
    <mergeCell ref="C171:D171"/>
    <mergeCell ref="C173:D173"/>
    <mergeCell ref="C175:D175"/>
    <mergeCell ref="C177:D177"/>
    <mergeCell ref="C180:D180"/>
    <mergeCell ref="C181:D181"/>
    <mergeCell ref="C220:D220"/>
    <mergeCell ref="C221:D221"/>
    <mergeCell ref="C223:D223"/>
    <mergeCell ref="C225:D225"/>
    <mergeCell ref="C228:D228"/>
    <mergeCell ref="C211:D211"/>
    <mergeCell ref="C213:D213"/>
    <mergeCell ref="C215:D215"/>
    <mergeCell ref="C200:D200"/>
    <mergeCell ref="C201:D201"/>
    <mergeCell ref="C203:D203"/>
    <mergeCell ref="C290:D290"/>
    <mergeCell ref="C292:D292"/>
    <mergeCell ref="C294:D294"/>
    <mergeCell ref="C296:D296"/>
    <mergeCell ref="C298:D298"/>
    <mergeCell ref="C299:D299"/>
    <mergeCell ref="C301:D301"/>
    <mergeCell ref="C271:D271"/>
    <mergeCell ref="C273:D273"/>
    <mergeCell ref="C275:D275"/>
    <mergeCell ref="C312:D312"/>
    <mergeCell ref="C313:D313"/>
    <mergeCell ref="C314:D314"/>
    <mergeCell ref="C315:D315"/>
    <mergeCell ref="C316:D316"/>
    <mergeCell ref="C317:D317"/>
    <mergeCell ref="C302:D302"/>
    <mergeCell ref="C304:D304"/>
    <mergeCell ref="C305:D305"/>
    <mergeCell ref="C307:D307"/>
    <mergeCell ref="C308:D308"/>
    <mergeCell ref="C311:D311"/>
    <mergeCell ref="C328:D328"/>
    <mergeCell ref="C330:D330"/>
    <mergeCell ref="C335:D335"/>
    <mergeCell ref="C336:D336"/>
    <mergeCell ref="C339:D339"/>
    <mergeCell ref="C341:D341"/>
    <mergeCell ref="C343:D343"/>
    <mergeCell ref="C347:D347"/>
    <mergeCell ref="C318:D318"/>
    <mergeCell ref="C319:D319"/>
    <mergeCell ref="C320:D320"/>
    <mergeCell ref="C321:D321"/>
    <mergeCell ref="C322:D322"/>
    <mergeCell ref="C326:D326"/>
    <mergeCell ref="C377:D377"/>
    <mergeCell ref="C379:D379"/>
    <mergeCell ref="C380:D380"/>
    <mergeCell ref="C382:D382"/>
    <mergeCell ref="C383:D383"/>
    <mergeCell ref="C349:D349"/>
    <mergeCell ref="C354:D354"/>
    <mergeCell ref="C355:D355"/>
    <mergeCell ref="C357:D357"/>
    <mergeCell ref="C361:D361"/>
    <mergeCell ref="C362:D362"/>
    <mergeCell ref="C399:D399"/>
    <mergeCell ref="C403:D403"/>
    <mergeCell ref="C404:D404"/>
    <mergeCell ref="C405:D405"/>
    <mergeCell ref="C408:D408"/>
    <mergeCell ref="C410:D410"/>
    <mergeCell ref="C411:D411"/>
    <mergeCell ref="C412:D412"/>
    <mergeCell ref="C388:D388"/>
    <mergeCell ref="C390:D390"/>
    <mergeCell ref="C394:D394"/>
    <mergeCell ref="C395:D395"/>
    <mergeCell ref="C396:D396"/>
    <mergeCell ref="C397:D397"/>
    <mergeCell ref="C431:D431"/>
    <mergeCell ref="C423:D423"/>
    <mergeCell ref="C424:D424"/>
    <mergeCell ref="C413:D413"/>
    <mergeCell ref="C414:D414"/>
    <mergeCell ref="C415:D415"/>
    <mergeCell ref="C416:D416"/>
    <mergeCell ref="C417:D417"/>
    <mergeCell ref="C418:D4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Ing. Jana Heřmanová</cp:lastModifiedBy>
  <dcterms:created xsi:type="dcterms:W3CDTF">2013-06-03T08:31:03Z</dcterms:created>
  <dcterms:modified xsi:type="dcterms:W3CDTF">2013-06-11T06:41:03Z</dcterms:modified>
</cp:coreProperties>
</file>